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 codeName="{899C9086-67A9-5B14-2C2D-5A8001700F7D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ndre\Documents\KSV_Andreas\Meisterschütze  Original Programm Office 10\2025\"/>
    </mc:Choice>
  </mc:AlternateContent>
  <xr:revisionPtr revIDLastSave="0" documentId="13_ncr:1_{71A3CF65-9223-46A4-A0F2-408A1CFCC1A1}" xr6:coauthVersionLast="47" xr6:coauthVersionMax="47" xr10:uidLastSave="{00000000-0000-0000-0000-000000000000}"/>
  <bookViews>
    <workbookView xWindow="-108" yWindow="-108" windowWidth="23256" windowHeight="12456" tabRatio="908" xr2:uid="{00000000-000D-0000-FFFF-FFFF00000000}"/>
  </bookViews>
  <sheets>
    <sheet name="Quali_Feld Sport" sheetId="18" r:id="rId1"/>
    <sheet name="Quali_Feld Ordonnanz" sheetId="16" r:id="rId2"/>
    <sheet name="Quali_Jungschützen" sheetId="17" state="hidden" r:id="rId3"/>
    <sheet name="Schützen-Datenbank" sheetId="25" r:id="rId4"/>
  </sheets>
  <definedNames>
    <definedName name="DB">Tabelle1[#All]</definedName>
    <definedName name="Jahr">'Quali_Feld Sport'!$H$1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5" l="1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C106" i="25"/>
  <c r="C107" i="25"/>
  <c r="C108" i="25"/>
  <c r="C109" i="25"/>
  <c r="C110" i="25"/>
  <c r="C111" i="25"/>
  <c r="C112" i="25"/>
  <c r="C113" i="25"/>
  <c r="C114" i="25"/>
  <c r="C115" i="25"/>
  <c r="C116" i="25"/>
  <c r="C117" i="25"/>
  <c r="C118" i="25"/>
  <c r="C119" i="25"/>
  <c r="C120" i="25"/>
  <c r="C121" i="25"/>
  <c r="C122" i="25"/>
  <c r="C123" i="25"/>
  <c r="C124" i="25"/>
  <c r="C125" i="25"/>
  <c r="C126" i="25"/>
  <c r="C127" i="25"/>
  <c r="C128" i="25"/>
  <c r="C129" i="25"/>
  <c r="C130" i="25"/>
  <c r="C131" i="25"/>
  <c r="C132" i="25"/>
  <c r="C133" i="25"/>
  <c r="C134" i="25"/>
  <c r="C135" i="25"/>
  <c r="C136" i="25"/>
  <c r="C137" i="25"/>
  <c r="C138" i="25"/>
  <c r="C139" i="25"/>
  <c r="C140" i="25"/>
  <c r="C141" i="25"/>
  <c r="C142" i="25"/>
  <c r="C143" i="25"/>
  <c r="C144" i="25"/>
  <c r="C145" i="25"/>
  <c r="C146" i="25"/>
  <c r="C147" i="25"/>
  <c r="C148" i="25"/>
  <c r="C149" i="25"/>
  <c r="C150" i="25"/>
  <c r="C151" i="25"/>
  <c r="C152" i="25"/>
  <c r="C153" i="25"/>
  <c r="C154" i="25"/>
  <c r="C155" i="25"/>
  <c r="C156" i="25"/>
  <c r="C157" i="25"/>
  <c r="C158" i="25"/>
  <c r="C159" i="25"/>
  <c r="C160" i="25"/>
  <c r="C161" i="25"/>
  <c r="C162" i="25"/>
  <c r="C163" i="25"/>
  <c r="C164" i="25"/>
  <c r="C165" i="25"/>
  <c r="C166" i="25"/>
  <c r="C167" i="25"/>
  <c r="C168" i="25"/>
  <c r="C169" i="25"/>
  <c r="C170" i="25"/>
  <c r="C171" i="25"/>
  <c r="C172" i="25"/>
  <c r="C173" i="25"/>
  <c r="C174" i="25"/>
  <c r="C175" i="25"/>
  <c r="C176" i="25"/>
  <c r="C177" i="25"/>
  <c r="C178" i="25"/>
  <c r="C179" i="25"/>
  <c r="C180" i="25"/>
  <c r="C181" i="25"/>
  <c r="C182" i="25"/>
  <c r="C183" i="25"/>
  <c r="C184" i="25"/>
  <c r="C185" i="25"/>
  <c r="C186" i="25"/>
  <c r="C187" i="25"/>
  <c r="C188" i="25"/>
  <c r="C189" i="25"/>
  <c r="C190" i="25"/>
  <c r="C191" i="25"/>
  <c r="C192" i="25"/>
  <c r="C193" i="25"/>
  <c r="C194" i="25"/>
  <c r="C195" i="25"/>
  <c r="C196" i="25"/>
  <c r="C197" i="25"/>
  <c r="C198" i="25"/>
  <c r="C199" i="25"/>
  <c r="C200" i="25"/>
  <c r="C201" i="25"/>
  <c r="C202" i="25"/>
  <c r="C203" i="25"/>
  <c r="C204" i="25"/>
  <c r="C205" i="25"/>
  <c r="C206" i="25"/>
  <c r="C207" i="25"/>
  <c r="C208" i="25"/>
  <c r="C209" i="25"/>
  <c r="C210" i="25"/>
  <c r="C211" i="25"/>
  <c r="C212" i="25"/>
  <c r="C213" i="25"/>
  <c r="C214" i="25"/>
  <c r="C215" i="25"/>
  <c r="C216" i="25"/>
  <c r="C217" i="25"/>
  <c r="C218" i="25"/>
  <c r="C219" i="25"/>
  <c r="C220" i="25"/>
  <c r="C221" i="25"/>
  <c r="C222" i="25"/>
  <c r="C223" i="25"/>
  <c r="C224" i="25"/>
  <c r="C225" i="25"/>
  <c r="C226" i="25"/>
  <c r="C227" i="25"/>
  <c r="C228" i="25"/>
  <c r="C229" i="25"/>
  <c r="C230" i="25"/>
  <c r="C231" i="25"/>
  <c r="C232" i="25"/>
  <c r="C233" i="25"/>
  <c r="C234" i="25"/>
  <c r="C235" i="25"/>
  <c r="C236" i="25"/>
  <c r="C237" i="25"/>
  <c r="C238" i="25"/>
  <c r="C239" i="25"/>
  <c r="C240" i="25"/>
  <c r="C241" i="25"/>
  <c r="C242" i="25"/>
  <c r="C243" i="25"/>
  <c r="C244" i="25"/>
  <c r="C245" i="25"/>
  <c r="C246" i="25"/>
  <c r="C247" i="25"/>
  <c r="C248" i="25"/>
  <c r="C249" i="25"/>
  <c r="C250" i="25"/>
  <c r="C251" i="25"/>
  <c r="C252" i="25"/>
  <c r="C253" i="25"/>
  <c r="C254" i="25"/>
  <c r="C255" i="25"/>
  <c r="C256" i="25"/>
  <c r="C257" i="25"/>
  <c r="C258" i="25"/>
  <c r="C259" i="25"/>
  <c r="C260" i="25"/>
  <c r="C261" i="25"/>
  <c r="C262" i="25"/>
  <c r="C263" i="25"/>
  <c r="C264" i="25"/>
  <c r="C265" i="25"/>
  <c r="C266" i="25"/>
  <c r="C267" i="25"/>
  <c r="C268" i="25"/>
  <c r="C269" i="25"/>
  <c r="C270" i="25"/>
  <c r="C271" i="25"/>
  <c r="C272" i="25"/>
  <c r="C273" i="25"/>
  <c r="C274" i="25"/>
  <c r="C275" i="25"/>
  <c r="C276" i="25"/>
  <c r="C277" i="25"/>
  <c r="C278" i="25"/>
  <c r="C279" i="25"/>
  <c r="C280" i="25"/>
  <c r="C281" i="25"/>
  <c r="C282" i="25"/>
  <c r="C283" i="25"/>
  <c r="C284" i="25"/>
  <c r="C285" i="25"/>
  <c r="C286" i="25"/>
  <c r="C287" i="25"/>
  <c r="C288" i="25"/>
  <c r="C289" i="25"/>
  <c r="C290" i="25"/>
  <c r="C291" i="25"/>
  <c r="C292" i="25"/>
  <c r="C293" i="25"/>
  <c r="C294" i="25"/>
  <c r="C295" i="25"/>
  <c r="C296" i="25"/>
  <c r="C297" i="25"/>
  <c r="C298" i="25"/>
  <c r="C299" i="25"/>
  <c r="C300" i="25"/>
  <c r="C301" i="25"/>
  <c r="C302" i="25"/>
  <c r="C303" i="25"/>
  <c r="C304" i="25"/>
  <c r="C305" i="25"/>
  <c r="C306" i="25"/>
  <c r="C307" i="25"/>
  <c r="C308" i="25"/>
  <c r="C309" i="25"/>
  <c r="C310" i="25"/>
  <c r="C311" i="25"/>
  <c r="C312" i="25"/>
  <c r="C313" i="25"/>
  <c r="C314" i="25"/>
  <c r="C315" i="25"/>
  <c r="C316" i="25"/>
  <c r="C317" i="25"/>
  <c r="C318" i="25"/>
  <c r="C319" i="25"/>
  <c r="C320" i="25"/>
  <c r="C321" i="25"/>
  <c r="C322" i="25"/>
  <c r="C323" i="25"/>
  <c r="C324" i="25"/>
  <c r="C325" i="25"/>
  <c r="C326" i="25"/>
  <c r="C327" i="25"/>
  <c r="C328" i="25"/>
  <c r="C329" i="25"/>
  <c r="C330" i="25"/>
  <c r="C331" i="25"/>
  <c r="C332" i="25"/>
  <c r="C333" i="25"/>
  <c r="C334" i="25"/>
  <c r="C335" i="25"/>
  <c r="C336" i="25"/>
  <c r="C337" i="25"/>
  <c r="C338" i="25"/>
  <c r="C339" i="25"/>
  <c r="C340" i="25"/>
  <c r="C341" i="25"/>
  <c r="C342" i="25"/>
  <c r="C343" i="25"/>
  <c r="C344" i="25"/>
  <c r="C345" i="25"/>
  <c r="C346" i="25"/>
  <c r="C347" i="25"/>
  <c r="C348" i="25"/>
  <c r="C349" i="25"/>
  <c r="C350" i="25"/>
  <c r="C351" i="25"/>
  <c r="C352" i="25"/>
  <c r="C353" i="25"/>
  <c r="C354" i="25"/>
  <c r="C355" i="25"/>
  <c r="C356" i="25"/>
  <c r="C357" i="25"/>
  <c r="C358" i="25"/>
  <c r="C359" i="25"/>
  <c r="C5" i="16"/>
  <c r="D4" i="16"/>
  <c r="C4" i="16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D49" i="18"/>
  <c r="D48" i="18"/>
  <c r="D47" i="18"/>
  <c r="D46" i="18"/>
  <c r="D45" i="18"/>
  <c r="D44" i="18"/>
  <c r="D43" i="18"/>
  <c r="D42" i="18"/>
  <c r="D41" i="18"/>
  <c r="D40" i="18"/>
  <c r="D4" i="18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C4" i="18"/>
  <c r="J2" i="18" l="1"/>
  <c r="B1" i="25" l="1"/>
  <c r="C1" i="25"/>
  <c r="C3" i="25" l="1"/>
  <c r="C5" i="18" s="1"/>
  <c r="G1" i="25"/>
  <c r="F1" i="25"/>
  <c r="D5" i="18" s="1"/>
  <c r="E1" i="25"/>
  <c r="D1" i="25"/>
  <c r="A1" i="25"/>
  <c r="I4" i="17" l="1"/>
  <c r="C19" i="17" l="1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D19" i="17"/>
  <c r="C20" i="17"/>
  <c r="D20" i="17"/>
  <c r="C21" i="17"/>
  <c r="D21" i="17"/>
  <c r="C22" i="17"/>
  <c r="D22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C31" i="17"/>
  <c r="D31" i="17"/>
  <c r="C32" i="17"/>
  <c r="D32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0" i="17"/>
  <c r="D40" i="17"/>
  <c r="C41" i="17"/>
  <c r="D41" i="17"/>
  <c r="C42" i="17"/>
  <c r="D42" i="17"/>
  <c r="C43" i="17"/>
  <c r="D43" i="17"/>
  <c r="C44" i="17"/>
  <c r="D44" i="17"/>
  <c r="C45" i="17"/>
  <c r="D45" i="17"/>
  <c r="C46" i="17"/>
  <c r="D46" i="17"/>
  <c r="C47" i="17"/>
  <c r="D47" i="17"/>
  <c r="C48" i="17"/>
  <c r="D48" i="17"/>
  <c r="C49" i="17"/>
  <c r="D49" i="17"/>
  <c r="C50" i="17"/>
  <c r="D50" i="17"/>
  <c r="C51" i="17"/>
  <c r="D51" i="17"/>
  <c r="C52" i="17"/>
  <c r="D52" i="17"/>
  <c r="C53" i="17"/>
  <c r="D53" i="17"/>
  <c r="C54" i="17"/>
  <c r="D54" i="17"/>
  <c r="C55" i="17"/>
  <c r="D55" i="17"/>
  <c r="C56" i="17"/>
  <c r="D56" i="17"/>
  <c r="C57" i="17"/>
  <c r="D57" i="17"/>
  <c r="C58" i="17"/>
  <c r="D58" i="17"/>
  <c r="C59" i="17"/>
  <c r="D59" i="17"/>
  <c r="C60" i="17"/>
  <c r="D60" i="17"/>
  <c r="C61" i="17"/>
  <c r="D61" i="17"/>
  <c r="C62" i="17"/>
  <c r="D62" i="17"/>
  <c r="C63" i="17"/>
  <c r="D63" i="17"/>
  <c r="C64" i="17"/>
  <c r="D64" i="17"/>
  <c r="C65" i="17"/>
  <c r="D65" i="17"/>
  <c r="C66" i="17"/>
  <c r="D66" i="17"/>
  <c r="C67" i="17"/>
  <c r="D67" i="17"/>
  <c r="C68" i="17"/>
  <c r="D68" i="17"/>
  <c r="C69" i="17"/>
  <c r="D69" i="17"/>
  <c r="C70" i="17"/>
  <c r="D70" i="17"/>
  <c r="C71" i="17"/>
  <c r="D71" i="17"/>
  <c r="C72" i="17"/>
  <c r="D72" i="17"/>
  <c r="C73" i="17"/>
  <c r="D73" i="17"/>
  <c r="C74" i="17"/>
  <c r="D74" i="17"/>
  <c r="C75" i="17"/>
  <c r="D75" i="17"/>
  <c r="C76" i="17"/>
  <c r="D76" i="17"/>
  <c r="C77" i="17"/>
  <c r="D77" i="17"/>
  <c r="C78" i="17"/>
  <c r="D78" i="17"/>
  <c r="C79" i="17"/>
  <c r="D79" i="17"/>
  <c r="C80" i="17"/>
  <c r="D80" i="17"/>
  <c r="C81" i="17"/>
  <c r="D81" i="17"/>
  <c r="C82" i="17"/>
  <c r="D82" i="17"/>
  <c r="C83" i="17"/>
  <c r="D83" i="17"/>
  <c r="C84" i="17"/>
  <c r="D84" i="17"/>
  <c r="C85" i="17"/>
  <c r="D85" i="17"/>
  <c r="C86" i="17"/>
  <c r="D86" i="17"/>
  <c r="C87" i="17"/>
  <c r="D87" i="17"/>
  <c r="C88" i="17"/>
  <c r="D88" i="17"/>
  <c r="C89" i="17"/>
  <c r="D89" i="17"/>
  <c r="C90" i="17"/>
  <c r="D90" i="17"/>
  <c r="C91" i="17"/>
  <c r="D91" i="17"/>
  <c r="C92" i="17"/>
  <c r="D92" i="17"/>
  <c r="C93" i="17"/>
  <c r="D93" i="17"/>
  <c r="C94" i="17"/>
  <c r="D94" i="17"/>
  <c r="C95" i="17"/>
  <c r="D95" i="17"/>
  <c r="C96" i="17"/>
  <c r="D96" i="17"/>
  <c r="C97" i="17"/>
  <c r="D97" i="17"/>
  <c r="C98" i="17"/>
  <c r="D98" i="17"/>
  <c r="C5" i="17"/>
  <c r="D5" i="17"/>
  <c r="D4" i="17"/>
  <c r="C4" i="17"/>
  <c r="K6" i="18" l="1"/>
  <c r="O4" i="18" l="1"/>
  <c r="R5" i="18" l="1"/>
  <c r="R6" i="18"/>
  <c r="R7" i="18"/>
  <c r="R8" i="18"/>
  <c r="N5" i="16"/>
  <c r="N6" i="16"/>
  <c r="N7" i="16"/>
  <c r="N8" i="16"/>
  <c r="N9" i="16"/>
  <c r="J5" i="16"/>
  <c r="L5" i="16"/>
  <c r="L98" i="16"/>
  <c r="L4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C12" i="16" l="1"/>
  <c r="J9" i="16"/>
  <c r="J7" i="16"/>
  <c r="C7" i="16"/>
  <c r="J4" i="16"/>
  <c r="C45" i="16" l="1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43" i="16"/>
  <c r="C44" i="16"/>
  <c r="D99" i="16" l="1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1" i="16"/>
  <c r="C10" i="16"/>
  <c r="C9" i="16"/>
  <c r="C8" i="16"/>
  <c r="C6" i="16"/>
  <c r="J42" i="16" l="1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I19" i="17" l="1"/>
  <c r="I17" i="17"/>
  <c r="J30" i="16"/>
  <c r="J24" i="16"/>
  <c r="J6" i="16"/>
  <c r="J8" i="16"/>
  <c r="J10" i="16"/>
  <c r="J11" i="16"/>
  <c r="J12" i="16"/>
  <c r="J13" i="16"/>
  <c r="J14" i="16"/>
  <c r="J43" i="16"/>
  <c r="J15" i="16"/>
  <c r="J16" i="16"/>
  <c r="J17" i="16"/>
  <c r="J18" i="16"/>
  <c r="J19" i="16"/>
  <c r="J20" i="16"/>
  <c r="J21" i="16"/>
  <c r="J22" i="16"/>
  <c r="J44" i="16"/>
  <c r="J23" i="16"/>
  <c r="P6" i="18" l="1"/>
  <c r="P15" i="18"/>
  <c r="P27" i="18"/>
  <c r="P19" i="18"/>
  <c r="P20" i="18"/>
  <c r="P14" i="18"/>
  <c r="P11" i="18"/>
  <c r="P13" i="18"/>
  <c r="P12" i="18"/>
  <c r="P4" i="18"/>
  <c r="P18" i="18"/>
  <c r="P9" i="18"/>
  <c r="P17" i="18"/>
  <c r="P5" i="18"/>
  <c r="P26" i="18"/>
  <c r="P16" i="18"/>
  <c r="P7" i="18"/>
  <c r="P10" i="18"/>
  <c r="P24" i="18"/>
  <c r="P23" i="18"/>
  <c r="P25" i="18"/>
  <c r="P22" i="18"/>
  <c r="P21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59" i="18"/>
  <c r="P60" i="18"/>
  <c r="P61" i="18"/>
  <c r="P62" i="18"/>
  <c r="P63" i="18"/>
  <c r="P64" i="18"/>
  <c r="P65" i="18"/>
  <c r="P66" i="18"/>
  <c r="P67" i="18"/>
  <c r="P68" i="18"/>
  <c r="P69" i="18"/>
  <c r="P70" i="18"/>
  <c r="P71" i="18"/>
  <c r="P72" i="18"/>
  <c r="P73" i="18"/>
  <c r="P74" i="18"/>
  <c r="P75" i="18"/>
  <c r="P76" i="18"/>
  <c r="P77" i="18"/>
  <c r="P78" i="18"/>
  <c r="P79" i="18"/>
  <c r="P80" i="18"/>
  <c r="P81" i="18"/>
  <c r="P82" i="18"/>
  <c r="P83" i="18"/>
  <c r="P84" i="18"/>
  <c r="P85" i="18"/>
  <c r="P86" i="18"/>
  <c r="P87" i="18"/>
  <c r="P8" i="18"/>
  <c r="O87" i="18" l="1"/>
  <c r="N87" i="18" s="1"/>
  <c r="L87" i="18" s="1"/>
  <c r="K87" i="18"/>
  <c r="O86" i="18"/>
  <c r="N86" i="18" s="1"/>
  <c r="L86" i="18" s="1"/>
  <c r="K86" i="18"/>
  <c r="O85" i="18"/>
  <c r="N85" i="18" s="1"/>
  <c r="L85" i="18" s="1"/>
  <c r="K85" i="18"/>
  <c r="O84" i="18"/>
  <c r="N84" i="18" s="1"/>
  <c r="L84" i="18" s="1"/>
  <c r="K84" i="18"/>
  <c r="O83" i="18"/>
  <c r="N83" i="18" s="1"/>
  <c r="L83" i="18" s="1"/>
  <c r="K83" i="18"/>
  <c r="O82" i="18"/>
  <c r="N82" i="18" s="1"/>
  <c r="L82" i="18" s="1"/>
  <c r="K82" i="18"/>
  <c r="O81" i="18"/>
  <c r="N81" i="18" s="1"/>
  <c r="L81" i="18" s="1"/>
  <c r="K81" i="18"/>
  <c r="O80" i="18"/>
  <c r="N80" i="18" s="1"/>
  <c r="L80" i="18" s="1"/>
  <c r="K80" i="18"/>
  <c r="O79" i="18"/>
  <c r="N79" i="18" s="1"/>
  <c r="L79" i="18" s="1"/>
  <c r="K79" i="18"/>
  <c r="O78" i="18"/>
  <c r="N78" i="18" s="1"/>
  <c r="L78" i="18" s="1"/>
  <c r="K78" i="18"/>
  <c r="O77" i="18"/>
  <c r="N77" i="18" s="1"/>
  <c r="L77" i="18" s="1"/>
  <c r="K77" i="18"/>
  <c r="O76" i="18"/>
  <c r="N76" i="18" s="1"/>
  <c r="L76" i="18" s="1"/>
  <c r="K76" i="18"/>
  <c r="O75" i="18"/>
  <c r="N75" i="18" s="1"/>
  <c r="L75" i="18" s="1"/>
  <c r="K75" i="18"/>
  <c r="O74" i="18"/>
  <c r="N74" i="18" s="1"/>
  <c r="L74" i="18" s="1"/>
  <c r="K74" i="18"/>
  <c r="O73" i="18"/>
  <c r="N73" i="18" s="1"/>
  <c r="L73" i="18" s="1"/>
  <c r="K73" i="18"/>
  <c r="O72" i="18"/>
  <c r="N72" i="18" s="1"/>
  <c r="L72" i="18" s="1"/>
  <c r="K72" i="18"/>
  <c r="O71" i="18"/>
  <c r="N71" i="18" s="1"/>
  <c r="L71" i="18" s="1"/>
  <c r="K71" i="18"/>
  <c r="O70" i="18"/>
  <c r="N70" i="18" s="1"/>
  <c r="L70" i="18" s="1"/>
  <c r="K70" i="18"/>
  <c r="O69" i="18"/>
  <c r="N69" i="18" s="1"/>
  <c r="L69" i="18" s="1"/>
  <c r="K69" i="18"/>
  <c r="O68" i="18"/>
  <c r="N68" i="18" s="1"/>
  <c r="L68" i="18" s="1"/>
  <c r="K68" i="18"/>
  <c r="O67" i="18"/>
  <c r="N67" i="18" s="1"/>
  <c r="L67" i="18" s="1"/>
  <c r="K67" i="18"/>
  <c r="O66" i="18"/>
  <c r="N66" i="18" s="1"/>
  <c r="L66" i="18" s="1"/>
  <c r="K66" i="18"/>
  <c r="O65" i="18"/>
  <c r="N65" i="18" s="1"/>
  <c r="L65" i="18" s="1"/>
  <c r="K65" i="18"/>
  <c r="O64" i="18"/>
  <c r="N64" i="18" s="1"/>
  <c r="L64" i="18" s="1"/>
  <c r="K64" i="18"/>
  <c r="O63" i="18"/>
  <c r="N63" i="18" s="1"/>
  <c r="L63" i="18" s="1"/>
  <c r="K63" i="18"/>
  <c r="O62" i="18"/>
  <c r="N62" i="18" s="1"/>
  <c r="L62" i="18" s="1"/>
  <c r="K62" i="18"/>
  <c r="O61" i="18"/>
  <c r="N61" i="18" s="1"/>
  <c r="L61" i="18" s="1"/>
  <c r="K61" i="18"/>
  <c r="O60" i="18"/>
  <c r="N60" i="18" s="1"/>
  <c r="L60" i="18" s="1"/>
  <c r="K60" i="18"/>
  <c r="O59" i="18"/>
  <c r="N59" i="18" s="1"/>
  <c r="L59" i="18" s="1"/>
  <c r="K59" i="18"/>
  <c r="O58" i="18"/>
  <c r="N58" i="18" s="1"/>
  <c r="L58" i="18" s="1"/>
  <c r="K58" i="18"/>
  <c r="O57" i="18"/>
  <c r="N57" i="18" s="1"/>
  <c r="L57" i="18" s="1"/>
  <c r="K57" i="18"/>
  <c r="O56" i="18"/>
  <c r="N56" i="18" s="1"/>
  <c r="L56" i="18" s="1"/>
  <c r="K56" i="18"/>
  <c r="O55" i="18"/>
  <c r="N55" i="18" s="1"/>
  <c r="L55" i="18" s="1"/>
  <c r="K55" i="18"/>
  <c r="O54" i="18"/>
  <c r="N54" i="18" s="1"/>
  <c r="L54" i="18" s="1"/>
  <c r="K54" i="18"/>
  <c r="O53" i="18"/>
  <c r="N53" i="18" s="1"/>
  <c r="L53" i="18" s="1"/>
  <c r="K53" i="18"/>
  <c r="O52" i="18"/>
  <c r="N52" i="18" s="1"/>
  <c r="L52" i="18" s="1"/>
  <c r="K52" i="18"/>
  <c r="O51" i="18"/>
  <c r="N51" i="18" s="1"/>
  <c r="L51" i="18" s="1"/>
  <c r="K51" i="18"/>
  <c r="O50" i="18"/>
  <c r="N50" i="18" s="1"/>
  <c r="L50" i="18" s="1"/>
  <c r="K50" i="18"/>
  <c r="O49" i="18"/>
  <c r="N49" i="18" s="1"/>
  <c r="L49" i="18" s="1"/>
  <c r="K49" i="18"/>
  <c r="O48" i="18"/>
  <c r="N48" i="18" s="1"/>
  <c r="L48" i="18" s="1"/>
  <c r="K48" i="18"/>
  <c r="O47" i="18"/>
  <c r="N47" i="18" s="1"/>
  <c r="L47" i="18" s="1"/>
  <c r="K47" i="18"/>
  <c r="O46" i="18"/>
  <c r="N46" i="18" s="1"/>
  <c r="L46" i="18" s="1"/>
  <c r="K46" i="18"/>
  <c r="O45" i="18"/>
  <c r="N45" i="18" s="1"/>
  <c r="L45" i="18" s="1"/>
  <c r="K45" i="18"/>
  <c r="O44" i="18"/>
  <c r="N44" i="18" s="1"/>
  <c r="L44" i="18" s="1"/>
  <c r="K44" i="18"/>
  <c r="O43" i="18"/>
  <c r="N43" i="18" s="1"/>
  <c r="L43" i="18" s="1"/>
  <c r="K43" i="18"/>
  <c r="O42" i="18"/>
  <c r="N42" i="18" s="1"/>
  <c r="L42" i="18" s="1"/>
  <c r="K42" i="18"/>
  <c r="O41" i="18"/>
  <c r="N41" i="18" s="1"/>
  <c r="L41" i="18" s="1"/>
  <c r="K41" i="18"/>
  <c r="O40" i="18"/>
  <c r="N40" i="18" s="1"/>
  <c r="L40" i="18" s="1"/>
  <c r="K40" i="18"/>
  <c r="O39" i="18"/>
  <c r="N39" i="18" s="1"/>
  <c r="L39" i="18" s="1"/>
  <c r="K39" i="18"/>
  <c r="O38" i="18"/>
  <c r="N38" i="18" s="1"/>
  <c r="L38" i="18" s="1"/>
  <c r="K38" i="18"/>
  <c r="O37" i="18"/>
  <c r="N37" i="18" s="1"/>
  <c r="L37" i="18" s="1"/>
  <c r="K37" i="18"/>
  <c r="O36" i="18"/>
  <c r="N36" i="18" s="1"/>
  <c r="L36" i="18" s="1"/>
  <c r="K36" i="18"/>
  <c r="O35" i="18"/>
  <c r="N35" i="18" s="1"/>
  <c r="L35" i="18" s="1"/>
  <c r="K35" i="18"/>
  <c r="O34" i="18"/>
  <c r="N34" i="18" s="1"/>
  <c r="L34" i="18" s="1"/>
  <c r="K34" i="18"/>
  <c r="O33" i="18"/>
  <c r="N33" i="18" s="1"/>
  <c r="L33" i="18" s="1"/>
  <c r="K33" i="18"/>
  <c r="O32" i="18"/>
  <c r="N32" i="18" s="1"/>
  <c r="L32" i="18" s="1"/>
  <c r="K32" i="18"/>
  <c r="O31" i="18"/>
  <c r="N31" i="18" s="1"/>
  <c r="L31" i="18" s="1"/>
  <c r="K31" i="18"/>
  <c r="O30" i="18"/>
  <c r="N30" i="18" s="1"/>
  <c r="L30" i="18" s="1"/>
  <c r="K30" i="18"/>
  <c r="O29" i="18"/>
  <c r="N29" i="18" s="1"/>
  <c r="L29" i="18" s="1"/>
  <c r="K29" i="18"/>
  <c r="O28" i="18"/>
  <c r="N28" i="18" s="1"/>
  <c r="L28" i="18" s="1"/>
  <c r="K28" i="18"/>
  <c r="O26" i="18"/>
  <c r="N26" i="18" s="1"/>
  <c r="L26" i="18" s="1"/>
  <c r="K26" i="18"/>
  <c r="O25" i="18"/>
  <c r="N25" i="18" s="1"/>
  <c r="L25" i="18" s="1"/>
  <c r="K25" i="18"/>
  <c r="O24" i="18"/>
  <c r="N24" i="18" s="1"/>
  <c r="L24" i="18" s="1"/>
  <c r="K24" i="18"/>
  <c r="O23" i="18"/>
  <c r="N23" i="18" s="1"/>
  <c r="L23" i="18" s="1"/>
  <c r="K23" i="18"/>
  <c r="O22" i="18"/>
  <c r="N22" i="18" s="1"/>
  <c r="L22" i="18" s="1"/>
  <c r="K22" i="18"/>
  <c r="O17" i="18"/>
  <c r="N17" i="18" s="1"/>
  <c r="L17" i="18" s="1"/>
  <c r="K17" i="18"/>
  <c r="O13" i="18"/>
  <c r="N13" i="18" s="1"/>
  <c r="L13" i="18" s="1"/>
  <c r="K13" i="18"/>
  <c r="O12" i="18"/>
  <c r="N12" i="18" s="1"/>
  <c r="L12" i="18" s="1"/>
  <c r="K12" i="18"/>
  <c r="O21" i="18"/>
  <c r="N21" i="18" s="1"/>
  <c r="L21" i="18" s="1"/>
  <c r="K21" i="18"/>
  <c r="O14" i="18"/>
  <c r="N14" i="18" s="1"/>
  <c r="L14" i="18" s="1"/>
  <c r="K14" i="18"/>
  <c r="O20" i="18"/>
  <c r="N20" i="18" s="1"/>
  <c r="L20" i="18" s="1"/>
  <c r="K20" i="18"/>
  <c r="O15" i="18"/>
  <c r="N15" i="18" s="1"/>
  <c r="L15" i="18" s="1"/>
  <c r="K15" i="18"/>
  <c r="O7" i="18"/>
  <c r="N7" i="18" s="1"/>
  <c r="L7" i="18" s="1"/>
  <c r="K7" i="18"/>
  <c r="N4" i="18"/>
  <c r="L4" i="18" s="1"/>
  <c r="K4" i="18"/>
  <c r="O6" i="18"/>
  <c r="N6" i="18" s="1"/>
  <c r="L6" i="18" s="1"/>
  <c r="O9" i="18"/>
  <c r="N9" i="18" s="1"/>
  <c r="L9" i="18" s="1"/>
  <c r="K9" i="18"/>
  <c r="O10" i="18"/>
  <c r="N10" i="18" s="1"/>
  <c r="L10" i="18" s="1"/>
  <c r="K10" i="18"/>
  <c r="O8" i="18"/>
  <c r="N8" i="18" s="1"/>
  <c r="L8" i="18" s="1"/>
  <c r="K8" i="18"/>
  <c r="O18" i="18"/>
  <c r="N18" i="18" s="1"/>
  <c r="L18" i="18" s="1"/>
  <c r="K18" i="18"/>
  <c r="O11" i="18"/>
  <c r="N11" i="18" s="1"/>
  <c r="L11" i="18" s="1"/>
  <c r="K11" i="18"/>
  <c r="O27" i="18"/>
  <c r="N27" i="18" s="1"/>
  <c r="L27" i="18" s="1"/>
  <c r="K27" i="18"/>
  <c r="O19" i="18"/>
  <c r="N19" i="18" s="1"/>
  <c r="L19" i="18" s="1"/>
  <c r="K19" i="18"/>
  <c r="O5" i="18"/>
  <c r="N5" i="18" s="1"/>
  <c r="L5" i="18" s="1"/>
  <c r="K5" i="18"/>
  <c r="O16" i="18"/>
  <c r="N16" i="18" s="1"/>
  <c r="L16" i="18" s="1"/>
  <c r="K16" i="18"/>
  <c r="H1" i="18"/>
  <c r="K2" i="18" l="1"/>
  <c r="I2" i="16"/>
  <c r="H2" i="16"/>
  <c r="J2" i="17"/>
  <c r="J29" i="16"/>
  <c r="J34" i="16"/>
  <c r="J28" i="16"/>
  <c r="J38" i="16"/>
  <c r="J32" i="16"/>
  <c r="J27" i="16"/>
  <c r="J39" i="16"/>
  <c r="J26" i="16"/>
  <c r="J25" i="16"/>
  <c r="J37" i="16"/>
  <c r="J36" i="16"/>
  <c r="J31" i="16"/>
  <c r="J33" i="16"/>
  <c r="J35" i="16"/>
  <c r="J40" i="16"/>
  <c r="J41" i="16"/>
  <c r="I8" i="17"/>
  <c r="I9" i="17"/>
  <c r="I21" i="17"/>
  <c r="I22" i="17"/>
  <c r="I23" i="17"/>
  <c r="I11" i="17"/>
  <c r="I10" i="17"/>
  <c r="I12" i="17"/>
  <c r="I24" i="17"/>
  <c r="I13" i="17"/>
  <c r="I14" i="17"/>
  <c r="I15" i="17"/>
  <c r="I16" i="17"/>
  <c r="I20" i="17"/>
  <c r="I18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5" i="17"/>
  <c r="I6" i="17"/>
  <c r="I7" i="17"/>
  <c r="H1" i="17" l="1"/>
  <c r="F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Andy_HP</author>
  </authors>
  <commentList>
    <comment ref="B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Hier Lizenznummer eintragen
Bitte nur Schützen eintragen die das FS nicht vorgeschossen habe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Andy_HP</author>
  </authors>
  <commentList>
    <comment ref="B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Hier Lizenznummer eintragen
Bitte nur Schützen eintragen die das FS nicht vorgeschossen habe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Andy_HP</author>
  </authors>
  <commentList>
    <comment ref="B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Hier Lizenznummer eintragen
Bitte nur Schützen eintragen die das FS nicht vorgeschossen habe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Karin Signer</author>
  </authors>
  <commentList>
    <comment ref="C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 dieser Spalte (ab Zeile 124 graue Felder) Schützen erfassen welche noch nicht in der Liste aufgeführt sind Mit JG und LZ</t>
        </r>
      </text>
    </comment>
  </commentList>
</comments>
</file>

<file path=xl/sharedStrings.xml><?xml version="1.0" encoding="utf-8"?>
<sst xmlns="http://schemas.openxmlformats.org/spreadsheetml/2006/main" count="1136" uniqueCount="471">
  <si>
    <t>Name / Vorname:</t>
  </si>
  <si>
    <t>Verein:</t>
  </si>
  <si>
    <t>Total</t>
  </si>
  <si>
    <t>höchstes  OMM   Resultat</t>
  </si>
  <si>
    <t xml:space="preserve">Quali Kantonaler Meisterschütze </t>
  </si>
  <si>
    <t>Quali Rang</t>
  </si>
  <si>
    <t>KS 1</t>
  </si>
  <si>
    <t>KS 2</t>
  </si>
  <si>
    <t>OMM 1 Rd.</t>
  </si>
  <si>
    <t>OMM 2 Rd.</t>
  </si>
  <si>
    <t>OMM 3 Rd.</t>
  </si>
  <si>
    <t>EWS-A</t>
  </si>
  <si>
    <t>gesamt OMM beste 2</t>
  </si>
  <si>
    <t>niedrigste OMM</t>
  </si>
  <si>
    <t>BS</t>
  </si>
  <si>
    <t>FS</t>
  </si>
  <si>
    <t>EWS-D od. E</t>
  </si>
  <si>
    <t>Höchster-KS</t>
  </si>
  <si>
    <t xml:space="preserve">               Jungschützen</t>
  </si>
  <si>
    <t>JS Wett</t>
  </si>
  <si>
    <t xml:space="preserve">BS </t>
  </si>
  <si>
    <t>JS-Stich</t>
  </si>
  <si>
    <t>gesamt KS</t>
  </si>
  <si>
    <t xml:space="preserve">a) Einzelwettschiessen Kat A              </t>
  </si>
  <si>
    <t xml:space="preserve">b) 2 besten Kantonalstiche                </t>
  </si>
  <si>
    <t>25 (1. Ersatz)</t>
  </si>
  <si>
    <t>26 (2. Ersatz)</t>
  </si>
  <si>
    <t>27 (3. Ersatz)</t>
  </si>
  <si>
    <t>17 (1. Ersatz)</t>
  </si>
  <si>
    <t>18 (2. Ersatz)</t>
  </si>
  <si>
    <t>19 (3. Ersatz)</t>
  </si>
  <si>
    <t>Schützen</t>
  </si>
  <si>
    <t>Lizenz</t>
  </si>
  <si>
    <t>Name</t>
  </si>
  <si>
    <t>Vorname</t>
  </si>
  <si>
    <t>JG</t>
  </si>
  <si>
    <t>Ammann</t>
  </si>
  <si>
    <t>Hubert</t>
  </si>
  <si>
    <t>Bänziger</t>
  </si>
  <si>
    <t>René</t>
  </si>
  <si>
    <t>Robert</t>
  </si>
  <si>
    <t>Sandra</t>
  </si>
  <si>
    <t>Nadine</t>
  </si>
  <si>
    <t>Bichsel</t>
  </si>
  <si>
    <t>Kurt</t>
  </si>
  <si>
    <t>Bischoff</t>
  </si>
  <si>
    <t>Bruno</t>
  </si>
  <si>
    <t>Bleiker</t>
  </si>
  <si>
    <t>Ruedi</t>
  </si>
  <si>
    <t>Röbi</t>
  </si>
  <si>
    <t>Boog</t>
  </si>
  <si>
    <t>Leonz</t>
  </si>
  <si>
    <t>Bösch</t>
  </si>
  <si>
    <t>Marco</t>
  </si>
  <si>
    <t>Werner</t>
  </si>
  <si>
    <t>Breitenmoser</t>
  </si>
  <si>
    <t>Stefan</t>
  </si>
  <si>
    <t>Daniel</t>
  </si>
  <si>
    <t>Büchi</t>
  </si>
  <si>
    <t>Rudolf</t>
  </si>
  <si>
    <t>Bürkler</t>
  </si>
  <si>
    <t>Rolf sen.</t>
  </si>
  <si>
    <t>Condrau</t>
  </si>
  <si>
    <t>Norbert</t>
  </si>
  <si>
    <t>Diem</t>
  </si>
  <si>
    <t>Andreas</t>
  </si>
  <si>
    <t>Karl</t>
  </si>
  <si>
    <t>Dütschler</t>
  </si>
  <si>
    <t>Hans</t>
  </si>
  <si>
    <t>Willi</t>
  </si>
  <si>
    <t>Eugster</t>
  </si>
  <si>
    <t>Ernst</t>
  </si>
  <si>
    <t>Franz</t>
  </si>
  <si>
    <t>Hanspeter</t>
  </si>
  <si>
    <t>Peter</t>
  </si>
  <si>
    <t>Fitze</t>
  </si>
  <si>
    <t>Roger</t>
  </si>
  <si>
    <t>Frehner</t>
  </si>
  <si>
    <t>Christian</t>
  </si>
  <si>
    <t>Frei</t>
  </si>
  <si>
    <t>Hansruedi</t>
  </si>
  <si>
    <t>Freuler</t>
  </si>
  <si>
    <t>Kaspar</t>
  </si>
  <si>
    <t>Frischknecht</t>
  </si>
  <si>
    <t>Hanskoni</t>
  </si>
  <si>
    <t>Gantenbein</t>
  </si>
  <si>
    <t>Gisler</t>
  </si>
  <si>
    <t>Graf</t>
  </si>
  <si>
    <t>Bernhard</t>
  </si>
  <si>
    <t>Michael</t>
  </si>
  <si>
    <t>Jan</t>
  </si>
  <si>
    <t>Höhener</t>
  </si>
  <si>
    <t>Holderegger</t>
  </si>
  <si>
    <t>Manfred</t>
  </si>
  <si>
    <t>Hottinger</t>
  </si>
  <si>
    <t>Pascal</t>
  </si>
  <si>
    <t>Kälin</t>
  </si>
  <si>
    <t>Louis</t>
  </si>
  <si>
    <t>Kellenberger</t>
  </si>
  <si>
    <t>Markus</t>
  </si>
  <si>
    <t>Kessler</t>
  </si>
  <si>
    <t>Knöfler</t>
  </si>
  <si>
    <t>Fredy</t>
  </si>
  <si>
    <t>Kobler</t>
  </si>
  <si>
    <t>Silvano Franz</t>
  </si>
  <si>
    <t>Koller</t>
  </si>
  <si>
    <t>Kuchler</t>
  </si>
  <si>
    <t>Jennifer</t>
  </si>
  <si>
    <t>Künzler</t>
  </si>
  <si>
    <t>Lämmler</t>
  </si>
  <si>
    <t>Fabian</t>
  </si>
  <si>
    <t>Langenauer</t>
  </si>
  <si>
    <t>Alfred</t>
  </si>
  <si>
    <t>Looser</t>
  </si>
  <si>
    <t>Serge</t>
  </si>
  <si>
    <t>Lutz</t>
  </si>
  <si>
    <t>Diego</t>
  </si>
  <si>
    <t>Mark</t>
  </si>
  <si>
    <t>Marolf</t>
  </si>
  <si>
    <t>Walter</t>
  </si>
  <si>
    <t>Marti</t>
  </si>
  <si>
    <t>Mettler</t>
  </si>
  <si>
    <t>Josua</t>
  </si>
  <si>
    <t>Nägeli</t>
  </si>
  <si>
    <t>Niederer</t>
  </si>
  <si>
    <t>Hansjörg</t>
  </si>
  <si>
    <t>Joel</t>
  </si>
  <si>
    <t>Miriam</t>
  </si>
  <si>
    <t>Pfister</t>
  </si>
  <si>
    <t>Adrian</t>
  </si>
  <si>
    <t>Benno</t>
  </si>
  <si>
    <t>Cornel</t>
  </si>
  <si>
    <t>Preisig</t>
  </si>
  <si>
    <t>Anton</t>
  </si>
  <si>
    <t>Roman</t>
  </si>
  <si>
    <t>Ueli</t>
  </si>
  <si>
    <t>Probst</t>
  </si>
  <si>
    <t>Richard</t>
  </si>
  <si>
    <t>Ramsauer</t>
  </si>
  <si>
    <t>Raschle</t>
  </si>
  <si>
    <t>Christoph</t>
  </si>
  <si>
    <t>Rechsteiner</t>
  </si>
  <si>
    <t>Reutegger</t>
  </si>
  <si>
    <t>Hansueli</t>
  </si>
  <si>
    <t>Sandro</t>
  </si>
  <si>
    <t>Stefanie</t>
  </si>
  <si>
    <t>Ritter</t>
  </si>
  <si>
    <t>Wendelin</t>
  </si>
  <si>
    <t>Rohner</t>
  </si>
  <si>
    <t>Roth</t>
  </si>
  <si>
    <t>Ulrich</t>
  </si>
  <si>
    <t>Rusch</t>
  </si>
  <si>
    <t>Heinz</t>
  </si>
  <si>
    <t>Beat</t>
  </si>
  <si>
    <t>Rutz</t>
  </si>
  <si>
    <t>Thomas</t>
  </si>
  <si>
    <t>Schläpfer</t>
  </si>
  <si>
    <t>Dominik</t>
  </si>
  <si>
    <t>Schneider</t>
  </si>
  <si>
    <t>Schöb</t>
  </si>
  <si>
    <t>Schoch</t>
  </si>
  <si>
    <t>Jakob</t>
  </si>
  <si>
    <t>Schwizer</t>
  </si>
  <si>
    <t>Siegrist</t>
  </si>
  <si>
    <t>Signer</t>
  </si>
  <si>
    <t>Robin</t>
  </si>
  <si>
    <t>Sonderegger</t>
  </si>
  <si>
    <t>Sprenger</t>
  </si>
  <si>
    <t>Staub</t>
  </si>
  <si>
    <t>Stricker</t>
  </si>
  <si>
    <t>Stucki</t>
  </si>
  <si>
    <t>Benjamin</t>
  </si>
  <si>
    <t>Sturzenegger</t>
  </si>
  <si>
    <t>Edi</t>
  </si>
  <si>
    <t>Emil</t>
  </si>
  <si>
    <t>Sutter</t>
  </si>
  <si>
    <t>Tanner</t>
  </si>
  <si>
    <t>Mario</t>
  </si>
  <si>
    <t>Tobler</t>
  </si>
  <si>
    <t>Troxler</t>
  </si>
  <si>
    <t>Vetsch</t>
  </si>
  <si>
    <t>Damian</t>
  </si>
  <si>
    <t>Weiss</t>
  </si>
  <si>
    <t>Valentin</t>
  </si>
  <si>
    <t>Wick</t>
  </si>
  <si>
    <t>Widmer</t>
  </si>
  <si>
    <t>Lukas</t>
  </si>
  <si>
    <t>Zaugg</t>
  </si>
  <si>
    <t>Loïc</t>
  </si>
  <si>
    <t>Zellweger</t>
  </si>
  <si>
    <t>Züst</t>
  </si>
  <si>
    <t>Wilfried</t>
  </si>
  <si>
    <t>Zweifel</t>
  </si>
  <si>
    <t>Meldeschluss</t>
  </si>
  <si>
    <t>c) Bundesprogramm</t>
  </si>
  <si>
    <t>d) Feldschiessen</t>
  </si>
  <si>
    <t>a) Einzelwettschiessen Kat D oder E</t>
  </si>
  <si>
    <t xml:space="preserve">c) das Total der 2 besten Runden OMM (1. bis 3. Runde) </t>
  </si>
  <si>
    <t>b) das total der 2 besten Kantonalstiche Kat. D oder E</t>
  </si>
  <si>
    <t>Fitzi</t>
  </si>
  <si>
    <t>Alex</t>
  </si>
  <si>
    <t>Bodenmann</t>
  </si>
  <si>
    <t>Katschnig</t>
  </si>
  <si>
    <t>Schmid</t>
  </si>
  <si>
    <t>Jörg</t>
  </si>
  <si>
    <t>Menzi</t>
  </si>
  <si>
    <t>Fritz</t>
  </si>
  <si>
    <t>Sabrina</t>
  </si>
  <si>
    <t>Jeger</t>
  </si>
  <si>
    <t>Samuel</t>
  </si>
  <si>
    <t>Maja</t>
  </si>
  <si>
    <t>Manuel</t>
  </si>
  <si>
    <t>Meier</t>
  </si>
  <si>
    <t>Hasler</t>
  </si>
  <si>
    <t>Georg</t>
  </si>
  <si>
    <t>Priska</t>
  </si>
  <si>
    <t>Düsel</t>
  </si>
  <si>
    <t>Simona</t>
  </si>
  <si>
    <t>Luca</t>
  </si>
  <si>
    <t>Allenspach</t>
  </si>
  <si>
    <t>Lorenz</t>
  </si>
  <si>
    <t>Patrick</t>
  </si>
  <si>
    <t>Silvan</t>
  </si>
  <si>
    <t>Stephan</t>
  </si>
  <si>
    <t>Tobias</t>
  </si>
  <si>
    <t>Urs</t>
  </si>
  <si>
    <t>Breu</t>
  </si>
  <si>
    <t>Marina</t>
  </si>
  <si>
    <t>Bruderer</t>
  </si>
  <si>
    <t>Bücheli</t>
  </si>
  <si>
    <t>Buck</t>
  </si>
  <si>
    <t>Florian</t>
  </si>
  <si>
    <t>Paul</t>
  </si>
  <si>
    <t>Camenzind</t>
  </si>
  <si>
    <t>Dörig</t>
  </si>
  <si>
    <t>Enz</t>
  </si>
  <si>
    <t>Martin</t>
  </si>
  <si>
    <t>Reto</t>
  </si>
  <si>
    <t>Giezendanner</t>
  </si>
  <si>
    <t>Marcel</t>
  </si>
  <si>
    <t>Gloor</t>
  </si>
  <si>
    <t>Dunja</t>
  </si>
  <si>
    <t>Gründler</t>
  </si>
  <si>
    <t>Gut</t>
  </si>
  <si>
    <t>Simon</t>
  </si>
  <si>
    <t>Hauser-Bleiker</t>
  </si>
  <si>
    <t>Hautle</t>
  </si>
  <si>
    <t>Heierli</t>
  </si>
  <si>
    <t>Mike</t>
  </si>
  <si>
    <t>Heim</t>
  </si>
  <si>
    <t>Remo</t>
  </si>
  <si>
    <t>Hersche</t>
  </si>
  <si>
    <t>Hubmann</t>
  </si>
  <si>
    <t>Andrea</t>
  </si>
  <si>
    <t>Isler</t>
  </si>
  <si>
    <t>Matthias</t>
  </si>
  <si>
    <t>Natalia</t>
  </si>
  <si>
    <t>Jäggi</t>
  </si>
  <si>
    <t>Kaiser</t>
  </si>
  <si>
    <t>Kappeler</t>
  </si>
  <si>
    <t>Tristan</t>
  </si>
  <si>
    <t>Alois</t>
  </si>
  <si>
    <t>Keller</t>
  </si>
  <si>
    <t>Knöpfel</t>
  </si>
  <si>
    <t>Heinrich</t>
  </si>
  <si>
    <t>Krüsi</t>
  </si>
  <si>
    <t>Labiano</t>
  </si>
  <si>
    <t>Demetrio</t>
  </si>
  <si>
    <t>Locher</t>
  </si>
  <si>
    <t>Ralph</t>
  </si>
  <si>
    <t>Lutz-Bretscher</t>
  </si>
  <si>
    <t>Heidi</t>
  </si>
  <si>
    <t>Manser</t>
  </si>
  <si>
    <t>Marino</t>
  </si>
  <si>
    <t>Astrid</t>
  </si>
  <si>
    <t>Gerda</t>
  </si>
  <si>
    <t>Merz</t>
  </si>
  <si>
    <t>Nathanael</t>
  </si>
  <si>
    <t>Mohsin-Höhener</t>
  </si>
  <si>
    <t>Moser</t>
  </si>
  <si>
    <t>Raphael</t>
  </si>
  <si>
    <t>Mosimann</t>
  </si>
  <si>
    <t>Müller</t>
  </si>
  <si>
    <t>Musche</t>
  </si>
  <si>
    <t>Nef</t>
  </si>
  <si>
    <t>Neff</t>
  </si>
  <si>
    <t>Oertle</t>
  </si>
  <si>
    <t>Paganini</t>
  </si>
  <si>
    <t>Noah</t>
  </si>
  <si>
    <t>Pike-Weiersmüller</t>
  </si>
  <si>
    <t>Keith</t>
  </si>
  <si>
    <t>Karin</t>
  </si>
  <si>
    <t>Rebsamen</t>
  </si>
  <si>
    <t>Rieger</t>
  </si>
  <si>
    <t>Uwe</t>
  </si>
  <si>
    <t>Barbara</t>
  </si>
  <si>
    <t>Raymond</t>
  </si>
  <si>
    <t>Schweizer</t>
  </si>
  <si>
    <t>Segala</t>
  </si>
  <si>
    <t>Seng</t>
  </si>
  <si>
    <t>Sennhauser</t>
  </si>
  <si>
    <t>Lars</t>
  </si>
  <si>
    <t>Sieber</t>
  </si>
  <si>
    <t>Dominic</t>
  </si>
  <si>
    <t>Soldera</t>
  </si>
  <si>
    <t>Giovanni</t>
  </si>
  <si>
    <t>Oliver</t>
  </si>
  <si>
    <t>Timo</t>
  </si>
  <si>
    <t>Studerus</t>
  </si>
  <si>
    <t>Sumi</t>
  </si>
  <si>
    <t>Ludwig</t>
  </si>
  <si>
    <t>Vetter</t>
  </si>
  <si>
    <t>Walser</t>
  </si>
  <si>
    <t>Wehrlin</t>
  </si>
  <si>
    <t>Weiler</t>
  </si>
  <si>
    <t>Weishaupt</t>
  </si>
  <si>
    <t>Wild</t>
  </si>
  <si>
    <t>Wildermuth</t>
  </si>
  <si>
    <t>Wyss</t>
  </si>
  <si>
    <t>Zaller</t>
  </si>
  <si>
    <t>Zeiter</t>
  </si>
  <si>
    <t>Antonio</t>
  </si>
  <si>
    <t>Ziegler</t>
  </si>
  <si>
    <t>Zürcher</t>
  </si>
  <si>
    <t>Verein</t>
  </si>
  <si>
    <t>Tamara</t>
  </si>
  <si>
    <t>Hug</t>
  </si>
  <si>
    <t>Philip</t>
  </si>
  <si>
    <t>Ramon</t>
  </si>
  <si>
    <t>Zwicker</t>
  </si>
  <si>
    <t>Lea</t>
  </si>
  <si>
    <t>Joana</t>
  </si>
  <si>
    <t>Aileen</t>
  </si>
  <si>
    <t>Pioda</t>
  </si>
  <si>
    <t>Taiko</t>
  </si>
  <si>
    <t>Fuchs</t>
  </si>
  <si>
    <t>Stephanie</t>
  </si>
  <si>
    <t>Hohl</t>
  </si>
  <si>
    <t>Levi</t>
  </si>
  <si>
    <t>Oggier</t>
  </si>
  <si>
    <t>Jonas</t>
  </si>
  <si>
    <t>Streuli</t>
  </si>
  <si>
    <t>David</t>
  </si>
  <si>
    <t>Di Bartolomeo</t>
  </si>
  <si>
    <t>Gionas</t>
  </si>
  <si>
    <t>Hunter</t>
  </si>
  <si>
    <t>Musumeci</t>
  </si>
  <si>
    <t>Roberto</t>
  </si>
  <si>
    <t>Seitz</t>
  </si>
  <si>
    <t>Jessica</t>
  </si>
  <si>
    <t>Diemo</t>
  </si>
  <si>
    <t>Buschauer</t>
  </si>
  <si>
    <t>Strassmann</t>
  </si>
  <si>
    <t>Holenstein</t>
  </si>
  <si>
    <t>Luis</t>
  </si>
  <si>
    <t>Lath</t>
  </si>
  <si>
    <t>Duff</t>
  </si>
  <si>
    <t>John</t>
  </si>
  <si>
    <t>Bollinger</t>
  </si>
  <si>
    <t>Jürg</t>
  </si>
  <si>
    <t>Jasmin</t>
  </si>
  <si>
    <t>Gansner</t>
  </si>
  <si>
    <t>Heinze</t>
  </si>
  <si>
    <t>Januzi</t>
  </si>
  <si>
    <t>Bekim</t>
  </si>
  <si>
    <t>Niedermann</t>
  </si>
  <si>
    <t>Nicole</t>
  </si>
  <si>
    <t>Alea Cyara</t>
  </si>
  <si>
    <t>Coronel</t>
  </si>
  <si>
    <t>Joël</t>
  </si>
  <si>
    <t>Zientek</t>
  </si>
  <si>
    <t>André</t>
  </si>
  <si>
    <t>Scherrer</t>
  </si>
  <si>
    <t>Kloukas</t>
  </si>
  <si>
    <t>Wasilios</t>
  </si>
  <si>
    <t>Stalder</t>
  </si>
  <si>
    <t>Josia</t>
  </si>
  <si>
    <t>Leonie</t>
  </si>
  <si>
    <t>Mathias</t>
  </si>
  <si>
    <t>Gugger</t>
  </si>
  <si>
    <t>Lämmler-Hauser</t>
  </si>
  <si>
    <t>Melanie</t>
  </si>
  <si>
    <t>Sommer</t>
  </si>
  <si>
    <t>Sascha</t>
  </si>
  <si>
    <t>Dutler</t>
  </si>
  <si>
    <t>Edelmann</t>
  </si>
  <si>
    <t>Förtner</t>
  </si>
  <si>
    <t>Silas</t>
  </si>
  <si>
    <t>Mathis</t>
  </si>
  <si>
    <t>Maria</t>
  </si>
  <si>
    <t>Lehmann</t>
  </si>
  <si>
    <t>Gerhard</t>
  </si>
  <si>
    <t>Reinhard</t>
  </si>
  <si>
    <t>Nico</t>
  </si>
  <si>
    <t>Marc</t>
  </si>
  <si>
    <t xml:space="preserve">Rangierung Feld Sport:                            </t>
  </si>
  <si>
    <t>Rangierung Feld Ordonnanz:</t>
  </si>
  <si>
    <t xml:space="preserve">                        Aktive Feld Ordonnanz</t>
  </si>
  <si>
    <t>Aktive Feld Sport</t>
  </si>
  <si>
    <t>Aebischer</t>
  </si>
  <si>
    <t>Teufen Standschützen</t>
  </si>
  <si>
    <t>Alder</t>
  </si>
  <si>
    <t>Johann</t>
  </si>
  <si>
    <t>Herisau Schützengesellschaft Säge</t>
  </si>
  <si>
    <t>Heiden Feldschützen</t>
  </si>
  <si>
    <t>Waldstatt Schützengesellschaft</t>
  </si>
  <si>
    <t>Angulo</t>
  </si>
  <si>
    <t>Jaron</t>
  </si>
  <si>
    <t>Herisau Schützenverein</t>
  </si>
  <si>
    <t>Aydemir</t>
  </si>
  <si>
    <t>Sarp</t>
  </si>
  <si>
    <t>Bühler Feldschützengesellschaft</t>
  </si>
  <si>
    <t>Bischofberger</t>
  </si>
  <si>
    <t>Till</t>
  </si>
  <si>
    <t>Gais Sportschützen</t>
  </si>
  <si>
    <t>Wald AR Feldschützen</t>
  </si>
  <si>
    <t>Appenzell-Ausserrhodischer Kantonalschützenverein</t>
  </si>
  <si>
    <t>Schwellbrunn Feldschützen</t>
  </si>
  <si>
    <t>Brändli</t>
  </si>
  <si>
    <t>Rehetobel Schützengesellschaft</t>
  </si>
  <si>
    <t>Reute Feldschützen</t>
  </si>
  <si>
    <t>Schönengrund-Wald Schützengesellschaft</t>
  </si>
  <si>
    <t>Urnäsch Pistolensektion</t>
  </si>
  <si>
    <t>Dähler</t>
  </si>
  <si>
    <t>Vreni</t>
  </si>
  <si>
    <t>Schönengrund-Wald Pistolenschützen</t>
  </si>
  <si>
    <t>Urnäsch Schützengesellschaft</t>
  </si>
  <si>
    <t>Stein AR Schützenverein Stein-Hundwil</t>
  </si>
  <si>
    <t>Forrer</t>
  </si>
  <si>
    <t>Sarah</t>
  </si>
  <si>
    <t>Teufen Pistolen Sportschützenverein</t>
  </si>
  <si>
    <t>Gigon</t>
  </si>
  <si>
    <t>Alain Robert</t>
  </si>
  <si>
    <t>Monique</t>
  </si>
  <si>
    <t>Hartmann</t>
  </si>
  <si>
    <t>Falk</t>
  </si>
  <si>
    <t>Denis</t>
  </si>
  <si>
    <t>Heyer</t>
  </si>
  <si>
    <t>Maurus</t>
  </si>
  <si>
    <t>Hofer</t>
  </si>
  <si>
    <t>Allen</t>
  </si>
  <si>
    <t>Holdener</t>
  </si>
  <si>
    <t>Iten</t>
  </si>
  <si>
    <t>Fabio</t>
  </si>
  <si>
    <t>Mateo</t>
  </si>
  <si>
    <t>Knupp</t>
  </si>
  <si>
    <t>Kolb</t>
  </si>
  <si>
    <t>Küchler</t>
  </si>
  <si>
    <t>Lang</t>
  </si>
  <si>
    <t>Angelina</t>
  </si>
  <si>
    <t>Matter</t>
  </si>
  <si>
    <t>Norina</t>
  </si>
  <si>
    <t>Michel</t>
  </si>
  <si>
    <t>Dennis</t>
  </si>
  <si>
    <t>Cyrill</t>
  </si>
  <si>
    <t>Rüegg</t>
  </si>
  <si>
    <t>Ruppanner</t>
  </si>
  <si>
    <t>Philipp</t>
  </si>
  <si>
    <t>Herisau, Pistolenschützen Herisau-Waldstatt</t>
  </si>
  <si>
    <t>Saupe</t>
  </si>
  <si>
    <t>Wim</t>
  </si>
  <si>
    <t>Scheuzger</t>
  </si>
  <si>
    <t>Fynn</t>
  </si>
  <si>
    <t>Sara</t>
  </si>
  <si>
    <t>Senn</t>
  </si>
  <si>
    <t>Alessija</t>
  </si>
  <si>
    <t>Sick</t>
  </si>
  <si>
    <t>Leon</t>
  </si>
  <si>
    <t>von Allmen</t>
  </si>
  <si>
    <t>Zwyer</t>
  </si>
  <si>
    <t>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</si>
</sst>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0_ ;\-0\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aramond"/>
      <family val="1"/>
    </font>
    <font>
      <b/>
      <sz val="12"/>
      <name val="Garamond"/>
      <family val="1"/>
    </font>
    <font>
      <b/>
      <sz val="20"/>
      <name val="Garamond"/>
      <family val="1"/>
    </font>
    <font>
      <b/>
      <sz val="16"/>
      <name val="Garamond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8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thick">
        <color indexed="64"/>
      </bottom>
      <diagonal/>
    </border>
  </borders>
  <cellStyleXfs count="8">
    <xf numFmtId="0" fontId="0" fillId="0" borderId="0"/>
    <xf numFmtId="0" fontId="15" fillId="0" borderId="0"/>
    <xf numFmtId="0" fontId="10" fillId="0" borderId="0"/>
    <xf numFmtId="0" fontId="15" fillId="0" borderId="0"/>
    <xf numFmtId="0" fontId="9" fillId="0" borderId="0"/>
    <xf numFmtId="0" fontId="8" fillId="0" borderId="0"/>
    <xf numFmtId="0" fontId="7" fillId="0" borderId="0"/>
    <xf numFmtId="0" fontId="2" fillId="0" borderId="0"/>
  </cellStyleXfs>
  <cellXfs count="92">
    <xf numFmtId="0" fontId="0" fillId="0" borderId="0" xfId="0"/>
    <xf numFmtId="0" fontId="10" fillId="0" borderId="0" xfId="2" applyAlignment="1">
      <alignment horizontal="right"/>
    </xf>
    <xf numFmtId="0" fontId="10" fillId="0" borderId="0" xfId="2"/>
    <xf numFmtId="0" fontId="12" fillId="0" borderId="3" xfId="1" applyFont="1" applyBorder="1" applyAlignment="1">
      <alignment horizontal="center" textRotation="90"/>
    </xf>
    <xf numFmtId="0" fontId="12" fillId="0" borderId="3" xfId="1" applyFont="1" applyBorder="1" applyAlignment="1">
      <alignment horizontal="left"/>
    </xf>
    <xf numFmtId="0" fontId="17" fillId="0" borderId="3" xfId="2" applyFont="1" applyBorder="1" applyAlignment="1">
      <alignment horizontal="right"/>
    </xf>
    <xf numFmtId="0" fontId="17" fillId="0" borderId="7" xfId="2" applyFont="1" applyBorder="1" applyAlignment="1">
      <alignment horizontal="right"/>
    </xf>
    <xf numFmtId="0" fontId="17" fillId="0" borderId="0" xfId="2" applyFont="1"/>
    <xf numFmtId="0" fontId="12" fillId="0" borderId="8" xfId="1" applyFont="1" applyBorder="1" applyAlignment="1">
      <alignment horizontal="center"/>
    </xf>
    <xf numFmtId="0" fontId="12" fillId="2" borderId="8" xfId="1" applyFont="1" applyFill="1" applyBorder="1" applyAlignment="1" applyProtection="1">
      <alignment horizontal="right"/>
      <protection locked="0"/>
    </xf>
    <xf numFmtId="0" fontId="12" fillId="0" borderId="8" xfId="1" applyFont="1" applyBorder="1" applyAlignment="1">
      <alignment horizontal="right"/>
    </xf>
    <xf numFmtId="0" fontId="12" fillId="0" borderId="2" xfId="1" applyFont="1" applyBorder="1" applyAlignment="1">
      <alignment horizontal="center"/>
    </xf>
    <xf numFmtId="0" fontId="12" fillId="2" borderId="2" xfId="1" applyFont="1" applyFill="1" applyBorder="1" applyAlignment="1" applyProtection="1">
      <alignment horizontal="right"/>
      <protection locked="0"/>
    </xf>
    <xf numFmtId="0" fontId="12" fillId="0" borderId="2" xfId="1" applyFont="1" applyBorder="1" applyAlignment="1">
      <alignment horizontal="right"/>
    </xf>
    <xf numFmtId="0" fontId="12" fillId="0" borderId="5" xfId="1" applyFont="1" applyBorder="1" applyAlignment="1">
      <alignment horizontal="center"/>
    </xf>
    <xf numFmtId="0" fontId="12" fillId="2" borderId="5" xfId="1" applyFont="1" applyFill="1" applyBorder="1" applyAlignment="1" applyProtection="1">
      <alignment horizontal="right"/>
      <protection locked="0"/>
    </xf>
    <xf numFmtId="0" fontId="12" fillId="0" borderId="5" xfId="1" applyFont="1" applyBorder="1" applyAlignment="1">
      <alignment horizontal="right"/>
    </xf>
    <xf numFmtId="0" fontId="10" fillId="0" borderId="9" xfId="2" applyBorder="1"/>
    <xf numFmtId="0" fontId="12" fillId="2" borderId="2" xfId="1" applyFont="1" applyFill="1" applyBorder="1" applyAlignment="1" applyProtection="1">
      <alignment horizontal="left"/>
      <protection locked="0"/>
    </xf>
    <xf numFmtId="0" fontId="10" fillId="0" borderId="0" xfId="2" applyAlignment="1">
      <alignment horizontal="center"/>
    </xf>
    <xf numFmtId="0" fontId="17" fillId="0" borderId="0" xfId="2" applyFont="1" applyAlignment="1">
      <alignment horizontal="center"/>
    </xf>
    <xf numFmtId="0" fontId="10" fillId="0" borderId="1" xfId="2" applyBorder="1" applyAlignment="1">
      <alignment horizontal="center"/>
    </xf>
    <xf numFmtId="0" fontId="10" fillId="0" borderId="6" xfId="2" applyBorder="1" applyAlignment="1">
      <alignment horizontal="center"/>
    </xf>
    <xf numFmtId="0" fontId="10" fillId="0" borderId="2" xfId="2" applyBorder="1" applyAlignment="1">
      <alignment horizontal="center"/>
    </xf>
    <xf numFmtId="0" fontId="17" fillId="0" borderId="3" xfId="2" applyFont="1" applyBorder="1" applyAlignment="1">
      <alignment horizontal="center"/>
    </xf>
    <xf numFmtId="0" fontId="12" fillId="2" borderId="8" xfId="1" applyFont="1" applyFill="1" applyBorder="1" applyAlignment="1" applyProtection="1">
      <alignment horizontal="center"/>
      <protection locked="0"/>
    </xf>
    <xf numFmtId="0" fontId="12" fillId="2" borderId="2" xfId="1" applyFont="1" applyFill="1" applyBorder="1" applyAlignment="1" applyProtection="1">
      <alignment horizontal="center"/>
      <protection locked="0"/>
    </xf>
    <xf numFmtId="0" fontId="12" fillId="2" borderId="5" xfId="1" applyFont="1" applyFill="1" applyBorder="1" applyAlignment="1" applyProtection="1">
      <alignment horizontal="center"/>
      <protection locked="0"/>
    </xf>
    <xf numFmtId="0" fontId="17" fillId="0" borderId="7" xfId="2" applyFont="1" applyBorder="1" applyAlignment="1">
      <alignment horizontal="center"/>
    </xf>
    <xf numFmtId="0" fontId="11" fillId="0" borderId="3" xfId="1" applyFont="1" applyBorder="1" applyAlignment="1">
      <alignment horizontal="center" wrapText="1"/>
    </xf>
    <xf numFmtId="0" fontId="6" fillId="0" borderId="0" xfId="2" applyFont="1"/>
    <xf numFmtId="0" fontId="4" fillId="0" borderId="0" xfId="2" applyFont="1"/>
    <xf numFmtId="0" fontId="3" fillId="0" borderId="0" xfId="2" applyFont="1"/>
    <xf numFmtId="0" fontId="12" fillId="0" borderId="6" xfId="1" applyFont="1" applyBorder="1" applyAlignment="1">
      <alignment horizontal="center"/>
    </xf>
    <xf numFmtId="0" fontId="12" fillId="2" borderId="6" xfId="1" applyFont="1" applyFill="1" applyBorder="1" applyAlignment="1" applyProtection="1">
      <alignment horizontal="left"/>
      <protection locked="0"/>
    </xf>
    <xf numFmtId="0" fontId="12" fillId="0" borderId="3" xfId="1" applyFont="1" applyBorder="1" applyAlignment="1">
      <alignment horizontal="center"/>
    </xf>
    <xf numFmtId="0" fontId="12" fillId="2" borderId="8" xfId="1" applyFont="1" applyFill="1" applyBorder="1" applyAlignment="1">
      <alignment horizontal="left"/>
    </xf>
    <xf numFmtId="0" fontId="12" fillId="2" borderId="2" xfId="1" applyFont="1" applyFill="1" applyBorder="1" applyAlignment="1">
      <alignment horizontal="left"/>
    </xf>
    <xf numFmtId="0" fontId="12" fillId="2" borderId="5" xfId="1" applyFont="1" applyFill="1" applyBorder="1" applyAlignment="1">
      <alignment horizontal="left"/>
    </xf>
    <xf numFmtId="0" fontId="12" fillId="2" borderId="6" xfId="1" applyFont="1" applyFill="1" applyBorder="1" applyAlignment="1">
      <alignment horizontal="left"/>
    </xf>
    <xf numFmtId="0" fontId="1" fillId="0" borderId="0" xfId="2" applyFont="1"/>
    <xf numFmtId="0" fontId="9" fillId="0" borderId="0" xfId="4"/>
    <xf numFmtId="0" fontId="9" fillId="0" borderId="0" xfId="4" applyAlignment="1">
      <alignment horizontal="center"/>
    </xf>
    <xf numFmtId="0" fontId="17" fillId="0" borderId="3" xfId="4" applyFont="1" applyBorder="1" applyAlignment="1">
      <alignment horizontal="center"/>
    </xf>
    <xf numFmtId="0" fontId="17" fillId="0" borderId="7" xfId="4" applyFont="1" applyBorder="1" applyAlignment="1">
      <alignment horizontal="center"/>
    </xf>
    <xf numFmtId="0" fontId="17" fillId="0" borderId="10" xfId="4" applyFont="1" applyBorder="1" applyAlignment="1">
      <alignment horizontal="center"/>
    </xf>
    <xf numFmtId="0" fontId="17" fillId="0" borderId="3" xfId="4" applyFont="1" applyBorder="1" applyAlignment="1">
      <alignment horizontal="center" textRotation="90" wrapText="1"/>
    </xf>
    <xf numFmtId="0" fontId="17" fillId="0" borderId="7" xfId="4" applyFont="1" applyBorder="1" applyAlignment="1">
      <alignment horizontal="center" textRotation="90" wrapText="1"/>
    </xf>
    <xf numFmtId="0" fontId="17" fillId="0" borderId="0" xfId="4" applyFont="1"/>
    <xf numFmtId="0" fontId="9" fillId="0" borderId="8" xfId="4" applyBorder="1" applyAlignment="1">
      <alignment horizontal="center"/>
    </xf>
    <xf numFmtId="0" fontId="9" fillId="0" borderId="1" xfId="4" applyBorder="1" applyAlignment="1">
      <alignment horizontal="center"/>
    </xf>
    <xf numFmtId="0" fontId="9" fillId="0" borderId="9" xfId="4" applyBorder="1" applyAlignment="1">
      <alignment horizontal="center"/>
    </xf>
    <xf numFmtId="0" fontId="9" fillId="0" borderId="6" xfId="4" applyBorder="1" applyAlignment="1">
      <alignment horizontal="center"/>
    </xf>
    <xf numFmtId="0" fontId="9" fillId="0" borderId="9" xfId="4" applyBorder="1"/>
    <xf numFmtId="0" fontId="9" fillId="0" borderId="2" xfId="4" applyBorder="1" applyAlignment="1">
      <alignment horizontal="center"/>
    </xf>
    <xf numFmtId="0" fontId="5" fillId="0" borderId="0" xfId="4" applyFont="1"/>
    <xf numFmtId="0" fontId="1" fillId="0" borderId="0" xfId="4" applyFont="1"/>
    <xf numFmtId="0" fontId="12" fillId="0" borderId="8" xfId="1" applyFont="1" applyBorder="1" applyAlignment="1">
      <alignment horizontal="left"/>
    </xf>
    <xf numFmtId="0" fontId="12" fillId="0" borderId="2" xfId="1" applyFont="1" applyBorder="1" applyAlignment="1">
      <alignment horizontal="left"/>
    </xf>
    <xf numFmtId="0" fontId="12" fillId="0" borderId="6" xfId="1" applyFont="1" applyBorder="1" applyAlignment="1">
      <alignment horizontal="left"/>
    </xf>
    <xf numFmtId="0" fontId="12" fillId="2" borderId="6" xfId="1" applyFont="1" applyFill="1" applyBorder="1" applyAlignment="1" applyProtection="1">
      <alignment horizontal="right"/>
      <protection locked="0"/>
    </xf>
    <xf numFmtId="0" fontId="12" fillId="2" borderId="6" xfId="1" applyFont="1" applyFill="1" applyBorder="1" applyAlignment="1" applyProtection="1">
      <alignment horizontal="center"/>
      <protection locked="0"/>
    </xf>
    <xf numFmtId="0" fontId="17" fillId="0" borderId="0" xfId="0" applyFont="1"/>
    <xf numFmtId="165" fontId="17" fillId="0" borderId="0" xfId="2" applyNumberFormat="1" applyFont="1" applyAlignment="1">
      <alignment horizontal="left"/>
    </xf>
    <xf numFmtId="1" fontId="17" fillId="0" borderId="0" xfId="2" applyNumberFormat="1" applyFont="1"/>
    <xf numFmtId="1" fontId="10" fillId="0" borderId="0" xfId="2" applyNumberFormat="1" applyAlignment="1" applyProtection="1">
      <alignment horizontal="center"/>
      <protection locked="0"/>
    </xf>
    <xf numFmtId="0" fontId="10" fillId="0" borderId="0" xfId="2" applyProtection="1">
      <protection locked="0"/>
    </xf>
    <xf numFmtId="165" fontId="10" fillId="0" borderId="0" xfId="2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14" fontId="22" fillId="0" borderId="4" xfId="0" applyNumberFormat="1" applyFont="1" applyBorder="1" applyAlignment="1">
      <alignment horizontal="right"/>
    </xf>
    <xf numFmtId="164" fontId="22" fillId="0" borderId="4" xfId="0" applyNumberFormat="1" applyFont="1" applyBorder="1" applyAlignment="1">
      <alignment horizontal="left"/>
    </xf>
    <xf numFmtId="0" fontId="13" fillId="0" borderId="0" xfId="3" applyFont="1"/>
    <xf numFmtId="0" fontId="15" fillId="0" borderId="0" xfId="3"/>
    <xf numFmtId="0" fontId="14" fillId="0" borderId="4" xfId="1" applyFont="1" applyBorder="1"/>
    <xf numFmtId="0" fontId="22" fillId="0" borderId="0" xfId="0" applyFont="1"/>
    <xf numFmtId="14" fontId="22" fillId="0" borderId="4" xfId="0" applyNumberFormat="1" applyFont="1" applyBorder="1"/>
    <xf numFmtId="0" fontId="13" fillId="0" borderId="0" xfId="3" applyFont="1" applyAlignment="1">
      <alignment horizontal="center"/>
    </xf>
    <xf numFmtId="0" fontId="9" fillId="0" borderId="0" xfId="4"/>
    <xf numFmtId="164" fontId="19" fillId="0" borderId="0" xfId="4" applyNumberFormat="1" applyFont="1" applyAlignment="1">
      <alignment horizontal="center"/>
    </xf>
    <xf numFmtId="0" fontId="17" fillId="0" borderId="0" xfId="4" applyFont="1" applyAlignment="1">
      <alignment horizontal="center"/>
    </xf>
    <xf numFmtId="0" fontId="14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164" fontId="19" fillId="0" borderId="0" xfId="2" applyNumberFormat="1" applyFont="1" applyAlignment="1">
      <alignment horizontal="center"/>
    </xf>
    <xf numFmtId="0" fontId="10" fillId="0" borderId="0" xfId="2"/>
    <xf numFmtId="0" fontId="17" fillId="0" borderId="0" xfId="2" applyFont="1" applyAlignment="1">
      <alignment horizontal="center"/>
    </xf>
    <xf numFmtId="14" fontId="22" fillId="0" borderId="4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165" fontId="10" fillId="0" borderId="0" xfId="2" applyNumberFormat="1" applyFill="1" applyAlignment="1" applyProtection="1">
      <alignment horizontal="left"/>
      <protection locked="0"/>
    </xf>
    <xf numFmtId="0" fontId="10" fillId="0" borderId="0" xfId="2" applyFill="1" applyProtection="1"/>
    <xf numFmtId="0" fontId="10" fillId="0" borderId="0" xfId="2" applyFill="1" applyProtection="1">
      <protection locked="0"/>
    </xf>
    <xf numFmtId="0" fontId="10" fillId="0" borderId="0" xfId="2" applyNumberFormat="1" applyFill="1" applyProtection="1">
      <protection locked="0"/>
    </xf>
    <xf numFmtId="1" fontId="10" fillId="0" borderId="0" xfId="2" applyNumberFormat="1" applyFill="1" applyAlignment="1" applyProtection="1">
      <alignment horizontal="center"/>
      <protection locked="0"/>
    </xf>
  </cellXfs>
  <cellStyles count="8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3" xr:uid="{00000000-0005-0000-0000-000003000000}"/>
    <cellStyle name="Standard 4" xfId="4" xr:uid="{00000000-0005-0000-0000-000004000000}"/>
    <cellStyle name="Standard 5" xfId="5" xr:uid="{00000000-0005-0000-0000-000005000000}"/>
    <cellStyle name="Standard 6" xfId="6" xr:uid="{00000000-0005-0000-0000-000006000000}"/>
    <cellStyle name="Standard 7" xfId="7" xr:uid="{00000000-0005-0000-0000-000007000000}"/>
  </cellStyles>
  <dxfs count="6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color rgb="FF00B05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b/>
        <i val="0"/>
        <strike/>
        <u val="none"/>
        <color rgb="FFFF0000"/>
      </font>
    </dxf>
    <dxf>
      <font>
        <strike val="0"/>
        <u val="none"/>
        <color rgb="FF00B050"/>
      </font>
    </dxf>
    <dxf>
      <font>
        <strike/>
        <color rgb="FFFF0000"/>
      </font>
    </dxf>
    <dxf>
      <fill>
        <patternFill patternType="none">
          <fgColor indexed="64"/>
          <bgColor indexed="65"/>
        </patternFill>
      </fill>
      <protection locked="0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5" formatCode="0_ ;\-0\ 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9" defaultPivotStyle="PivotStyleLight16"/>
  <colors>
    <mruColors>
      <color rgb="FFC0C0C0"/>
      <color rgb="FFCC3300"/>
      <color rgb="FFB07500"/>
      <color rgb="FFFFCC00"/>
      <color rgb="FFC08000"/>
      <color rgb="FFBC72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487680</xdr:colOff>
          <xdr:row>2</xdr:row>
          <xdr:rowOff>15240</xdr:rowOff>
        </xdr:from>
        <xdr:to>
          <xdr:col>18</xdr:col>
          <xdr:colOff>236220</xdr:colOff>
          <xdr:row>2</xdr:row>
          <xdr:rowOff>708660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neu könnt ihr über diesen Button Rangieren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336177</xdr:colOff>
      <xdr:row>0</xdr:row>
      <xdr:rowOff>67235</xdr:rowOff>
    </xdr:from>
    <xdr:to>
      <xdr:col>0</xdr:col>
      <xdr:colOff>927540</xdr:colOff>
      <xdr:row>1</xdr:row>
      <xdr:rowOff>253212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7" y="67235"/>
          <a:ext cx="591363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</xdr:row>
          <xdr:rowOff>251460</xdr:rowOff>
        </xdr:from>
        <xdr:to>
          <xdr:col>14</xdr:col>
          <xdr:colOff>708660</xdr:colOff>
          <xdr:row>3</xdr:row>
          <xdr:rowOff>0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neu könnt ihr über diesen Button Rangieren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584948</xdr:colOff>
      <xdr:row>0</xdr:row>
      <xdr:rowOff>96371</xdr:rowOff>
    </xdr:from>
    <xdr:to>
      <xdr:col>1</xdr:col>
      <xdr:colOff>28016</xdr:colOff>
      <xdr:row>1</xdr:row>
      <xdr:rowOff>210671</xdr:rowOff>
    </xdr:to>
    <xdr:pic>
      <xdr:nvPicPr>
        <xdr:cNvPr id="3" name="Grafik 2" descr="KSV Logo neu 2008 ohne Tex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948" y="96371"/>
          <a:ext cx="590550" cy="580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</xdr:row>
          <xdr:rowOff>411480</xdr:rowOff>
        </xdr:from>
        <xdr:to>
          <xdr:col>13</xdr:col>
          <xdr:colOff>464820</xdr:colOff>
          <xdr:row>3</xdr:row>
          <xdr:rowOff>0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Sortieren</a:t>
              </a:r>
            </a:p>
            <a:p>
              <a:pPr algn="ctr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nach Total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371475</xdr:colOff>
      <xdr:row>0</xdr:row>
      <xdr:rowOff>95250</xdr:rowOff>
    </xdr:from>
    <xdr:to>
      <xdr:col>0</xdr:col>
      <xdr:colOff>962025</xdr:colOff>
      <xdr:row>1</xdr:row>
      <xdr:rowOff>209550</xdr:rowOff>
    </xdr:to>
    <xdr:pic>
      <xdr:nvPicPr>
        <xdr:cNvPr id="3" name="Grafik 2" descr="KSV Logo neu 2008 ohne Tex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5250"/>
          <a:ext cx="5905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2:G359" totalsRowShown="0" headerRowDxfId="691" headerRowCellStyle="Standard 3">
  <autoFilter ref="B2:G359" xr:uid="{00000000-0009-0000-0100-000001000000}"/>
  <tableColumns count="6">
    <tableColumn id="1" xr3:uid="{00000000-0010-0000-0000-000001000000}" name="Lizenz" dataDxfId="690" dataCellStyle="Standard 3"/>
    <tableColumn id="2" xr3:uid="{00000000-0010-0000-0000-000002000000}" name="Schützen" dataDxfId="689" dataCellStyle="Standard 3">
      <calculatedColumnFormula>CONCATENATE(D3," ",E3," ",F3,)</calculatedColumnFormula>
    </tableColumn>
    <tableColumn id="3" xr3:uid="{00000000-0010-0000-0000-000003000000}" name="Name" dataDxfId="688" dataCellStyle="Standard 3"/>
    <tableColumn id="4" xr3:uid="{00000000-0010-0000-0000-000004000000}" name="Vorname" dataDxfId="687" dataCellStyle="Standard 3"/>
    <tableColumn id="5" xr3:uid="{00000000-0010-0000-0000-000005000000}" name="JG" dataDxfId="686" dataCellStyle="Standard 3"/>
    <tableColumn id="6" xr3:uid="{00000000-0010-0000-0000-000006000000}" name="Verein" dataDxfId="685" dataCellStyle="Standard 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0">
    <pageSetUpPr fitToPage="1"/>
  </sheetPr>
  <dimension ref="A1:R93"/>
  <sheetViews>
    <sheetView tabSelected="1" zoomScale="85" zoomScaleNormal="85" workbookViewId="0">
      <pane ySplit="3" topLeftCell="A4" activePane="bottomLeft" state="frozen"/>
      <selection pane="bottomLeft" activeCell="B4" sqref="B4"/>
    </sheetView>
  </sheetViews>
  <sheetFormatPr baseColWidth="10" defaultColWidth="11.44140625" defaultRowHeight="14.4" x14ac:dyDescent="0.3"/>
  <cols>
    <col min="1" max="2" width="15" style="41" customWidth="1"/>
    <col min="3" max="3" width="22.33203125" style="41" bestFit="1" customWidth="1"/>
    <col min="4" max="4" width="20.44140625" style="41" bestFit="1" customWidth="1"/>
    <col min="5" max="5" width="7" style="42" customWidth="1"/>
    <col min="6" max="6" width="9.5546875" style="42" customWidth="1"/>
    <col min="7" max="7" width="11" style="42" customWidth="1"/>
    <col min="8" max="10" width="11.44140625" style="42"/>
    <col min="11" max="11" width="16.88671875" style="42" bestFit="1" customWidth="1"/>
    <col min="12" max="12" width="12.5546875" style="42" customWidth="1"/>
    <col min="13" max="13" width="11.44140625" style="42" hidden="1" customWidth="1"/>
    <col min="14" max="14" width="6.44140625" style="42" customWidth="1"/>
    <col min="15" max="15" width="7.33203125" style="42" customWidth="1"/>
    <col min="16" max="16" width="5.88671875" style="42" customWidth="1"/>
    <col min="17" max="16384" width="11.44140625" style="41"/>
  </cols>
  <sheetData>
    <row r="1" spans="1:18" ht="30" customHeight="1" x14ac:dyDescent="0.7">
      <c r="C1" s="76" t="s">
        <v>4</v>
      </c>
      <c r="D1" s="77"/>
      <c r="E1" s="77"/>
      <c r="F1" s="77"/>
      <c r="G1" s="77"/>
      <c r="H1" s="78">
        <f ca="1">TODAY()</f>
        <v>45756</v>
      </c>
      <c r="I1" s="79"/>
      <c r="J1" s="81" t="s">
        <v>193</v>
      </c>
      <c r="K1" s="81"/>
    </row>
    <row r="2" spans="1:18" ht="28.5" customHeight="1" x14ac:dyDescent="0.45">
      <c r="A2" s="80" t="s">
        <v>398</v>
      </c>
      <c r="B2" s="80"/>
      <c r="C2" s="80"/>
      <c r="D2" s="80"/>
      <c r="E2" s="80"/>
      <c r="F2" s="80"/>
      <c r="G2" s="80"/>
      <c r="H2" s="80"/>
      <c r="I2" s="80"/>
      <c r="J2" s="69" t="str">
        <f>"07.09."</f>
        <v>07.09.</v>
      </c>
      <c r="K2" s="70">
        <f ca="1">Jahr</f>
        <v>45756</v>
      </c>
    </row>
    <row r="3" spans="1:18" s="48" customFormat="1" ht="69" customHeight="1" thickBot="1" x14ac:dyDescent="0.35">
      <c r="A3" s="3" t="s">
        <v>5</v>
      </c>
      <c r="B3" s="35" t="s">
        <v>32</v>
      </c>
      <c r="C3" s="4" t="s">
        <v>0</v>
      </c>
      <c r="D3" s="4" t="s">
        <v>1</v>
      </c>
      <c r="E3" s="43" t="s">
        <v>6</v>
      </c>
      <c r="F3" s="43" t="s">
        <v>7</v>
      </c>
      <c r="G3" s="43" t="s">
        <v>8</v>
      </c>
      <c r="H3" s="43" t="s">
        <v>9</v>
      </c>
      <c r="I3" s="43" t="s">
        <v>10</v>
      </c>
      <c r="J3" s="43" t="s">
        <v>11</v>
      </c>
      <c r="K3" s="29" t="s">
        <v>3</v>
      </c>
      <c r="L3" s="44" t="s">
        <v>2</v>
      </c>
      <c r="M3" s="45"/>
      <c r="N3" s="46" t="s">
        <v>12</v>
      </c>
      <c r="O3" s="46" t="s">
        <v>13</v>
      </c>
      <c r="P3" s="47" t="s">
        <v>22</v>
      </c>
    </row>
    <row r="4" spans="1:18" ht="16.2" thickTop="1" x14ac:dyDescent="0.3">
      <c r="A4" s="8">
        <v>1</v>
      </c>
      <c r="B4" s="18"/>
      <c r="C4" s="36" t="str">
        <f>IF($B4="","",VLOOKUP($B4,DB,'Schützen-Datenbank'!$B$1,FALSE))</f>
        <v/>
      </c>
      <c r="D4" s="36" t="str">
        <f>IF($B4="","",VLOOKUP($B4,DB,'Schützen-Datenbank'!$F$1,FALSE))</f>
        <v/>
      </c>
      <c r="E4" s="25"/>
      <c r="F4" s="25"/>
      <c r="G4" s="26"/>
      <c r="H4" s="26"/>
      <c r="I4" s="26"/>
      <c r="J4" s="25"/>
      <c r="K4" s="8">
        <f t="shared" ref="K4:K35" si="0">MAX(G4:I4)</f>
        <v>0</v>
      </c>
      <c r="L4" s="11">
        <f t="shared" ref="L4:L35" si="1">SUM(E4+F4+J4)+N4</f>
        <v>0</v>
      </c>
      <c r="N4" s="49">
        <f t="shared" ref="N4:N35" si="2">SUM(G4:I4)-O4</f>
        <v>0</v>
      </c>
      <c r="O4" s="49">
        <f t="shared" ref="O4:O35" si="3">MIN(G4:I4)</f>
        <v>0</v>
      </c>
      <c r="P4" s="49">
        <f t="shared" ref="P4:P35" si="4">(SUM(E4:F4))</f>
        <v>0</v>
      </c>
    </row>
    <row r="5" spans="1:18" ht="15.6" x14ac:dyDescent="0.3">
      <c r="A5" s="11">
        <v>2</v>
      </c>
      <c r="B5" s="18"/>
      <c r="C5" s="37" t="str">
        <f>IF($B5="","",VLOOKUP($B5,DB,'Schützen-Datenbank'!$B$1,FALSE))</f>
        <v/>
      </c>
      <c r="D5" s="37" t="str">
        <f>IF(B5="","",VLOOKUP(B5,DB,'Schützen-Datenbank'!$F$1,FALSE))</f>
        <v/>
      </c>
      <c r="E5" s="26"/>
      <c r="F5" s="26"/>
      <c r="G5" s="26"/>
      <c r="H5" s="26"/>
      <c r="I5" s="26"/>
      <c r="J5" s="26"/>
      <c r="K5" s="11">
        <f t="shared" si="0"/>
        <v>0</v>
      </c>
      <c r="L5" s="11">
        <f t="shared" si="1"/>
        <v>0</v>
      </c>
      <c r="N5" s="50">
        <f t="shared" si="2"/>
        <v>0</v>
      </c>
      <c r="O5" s="50">
        <f t="shared" si="3"/>
        <v>0</v>
      </c>
      <c r="P5" s="50">
        <f t="shared" si="4"/>
        <v>0</v>
      </c>
      <c r="R5" s="48" t="str">
        <f>C90</f>
        <v xml:space="preserve">Rangierung Feld Sport:                            </v>
      </c>
    </row>
    <row r="6" spans="1:18" ht="15.6" x14ac:dyDescent="0.3">
      <c r="A6" s="11">
        <v>3</v>
      </c>
      <c r="B6" s="18"/>
      <c r="C6" s="37" t="str">
        <f>IF($B6="","",VLOOKUP($B6,DB,'Schützen-Datenbank'!$B$1,FALSE))</f>
        <v/>
      </c>
      <c r="D6" s="37" t="str">
        <f>IF(B6="","",VLOOKUP(B6,DB,'Schützen-Datenbank'!$F$1,FALSE))</f>
        <v/>
      </c>
      <c r="E6" s="26"/>
      <c r="F6" s="26"/>
      <c r="G6" s="26"/>
      <c r="H6" s="26"/>
      <c r="I6" s="26"/>
      <c r="J6" s="26"/>
      <c r="K6" s="11">
        <f t="shared" si="0"/>
        <v>0</v>
      </c>
      <c r="L6" s="11">
        <f t="shared" si="1"/>
        <v>0</v>
      </c>
      <c r="N6" s="50">
        <f t="shared" si="2"/>
        <v>0</v>
      </c>
      <c r="O6" s="50">
        <f t="shared" si="3"/>
        <v>0</v>
      </c>
      <c r="P6" s="50">
        <f t="shared" si="4"/>
        <v>0</v>
      </c>
      <c r="R6" s="41" t="str">
        <f>C91</f>
        <v xml:space="preserve">a) Einzelwettschiessen Kat A              </v>
      </c>
    </row>
    <row r="7" spans="1:18" ht="15.6" x14ac:dyDescent="0.3">
      <c r="A7" s="11">
        <v>4</v>
      </c>
      <c r="B7" s="18"/>
      <c r="C7" s="37" t="str">
        <f>IF($B7="","",VLOOKUP($B7,DB,'Schützen-Datenbank'!$B$1,FALSE))</f>
        <v/>
      </c>
      <c r="D7" s="37" t="str">
        <f>IF(B7="","",VLOOKUP(B7,DB,'Schützen-Datenbank'!$F$1,FALSE))</f>
        <v/>
      </c>
      <c r="E7" s="26"/>
      <c r="F7" s="26"/>
      <c r="G7" s="26"/>
      <c r="H7" s="26"/>
      <c r="I7" s="26"/>
      <c r="J7" s="26"/>
      <c r="K7" s="11">
        <f t="shared" si="0"/>
        <v>0</v>
      </c>
      <c r="L7" s="11">
        <f t="shared" si="1"/>
        <v>0</v>
      </c>
      <c r="N7" s="50">
        <f t="shared" si="2"/>
        <v>0</v>
      </c>
      <c r="O7" s="50">
        <f t="shared" si="3"/>
        <v>0</v>
      </c>
      <c r="P7" s="50">
        <f t="shared" si="4"/>
        <v>0</v>
      </c>
      <c r="R7" s="41" t="str">
        <f>C92</f>
        <v xml:space="preserve">b) 2 besten Kantonalstiche                </v>
      </c>
    </row>
    <row r="8" spans="1:18" ht="15.6" x14ac:dyDescent="0.3">
      <c r="A8" s="11">
        <v>5</v>
      </c>
      <c r="B8" s="18"/>
      <c r="C8" s="37" t="str">
        <f>IF($B8="","",VLOOKUP($B8,DB,'Schützen-Datenbank'!$B$1,FALSE))</f>
        <v/>
      </c>
      <c r="D8" s="37" t="str">
        <f>IF(B8="","",VLOOKUP(B8,DB,'Schützen-Datenbank'!$F$1,FALSE))</f>
        <v/>
      </c>
      <c r="E8" s="26"/>
      <c r="F8" s="26"/>
      <c r="G8" s="26"/>
      <c r="H8" s="26"/>
      <c r="I8" s="26"/>
      <c r="J8" s="26"/>
      <c r="K8" s="11">
        <f t="shared" si="0"/>
        <v>0</v>
      </c>
      <c r="L8" s="11">
        <f t="shared" si="1"/>
        <v>0</v>
      </c>
      <c r="N8" s="50">
        <f t="shared" si="2"/>
        <v>0</v>
      </c>
      <c r="O8" s="50">
        <f t="shared" si="3"/>
        <v>0</v>
      </c>
      <c r="P8" s="50">
        <f t="shared" si="4"/>
        <v>0</v>
      </c>
      <c r="R8" s="41" t="str">
        <f>C93</f>
        <v xml:space="preserve">c) das Total der 2 besten Runden OMM (1. bis 3. Runde) </v>
      </c>
    </row>
    <row r="9" spans="1:18" ht="15.6" x14ac:dyDescent="0.3">
      <c r="A9" s="11">
        <v>6</v>
      </c>
      <c r="B9" s="18"/>
      <c r="C9" s="37" t="str">
        <f>IF($B9="","",VLOOKUP($B9,DB,'Schützen-Datenbank'!$B$1,FALSE))</f>
        <v/>
      </c>
      <c r="D9" s="37" t="str">
        <f>IF(B9="","",VLOOKUP(B9,DB,'Schützen-Datenbank'!$F$1,FALSE))</f>
        <v/>
      </c>
      <c r="E9" s="26"/>
      <c r="F9" s="26"/>
      <c r="G9" s="26"/>
      <c r="H9" s="26"/>
      <c r="I9" s="26"/>
      <c r="J9" s="26"/>
      <c r="K9" s="11">
        <f t="shared" si="0"/>
        <v>0</v>
      </c>
      <c r="L9" s="11">
        <f t="shared" si="1"/>
        <v>0</v>
      </c>
      <c r="N9" s="50">
        <f t="shared" si="2"/>
        <v>0</v>
      </c>
      <c r="O9" s="50">
        <f t="shared" si="3"/>
        <v>0</v>
      </c>
      <c r="P9" s="50">
        <f t="shared" si="4"/>
        <v>0</v>
      </c>
    </row>
    <row r="10" spans="1:18" ht="15.6" x14ac:dyDescent="0.3">
      <c r="A10" s="11">
        <v>7</v>
      </c>
      <c r="B10" s="18"/>
      <c r="C10" s="37" t="str">
        <f>IF($B10="","",VLOOKUP($B10,DB,'Schützen-Datenbank'!$B$1,FALSE))</f>
        <v/>
      </c>
      <c r="D10" s="37" t="str">
        <f>IF(B10="","",VLOOKUP(B10,DB,'Schützen-Datenbank'!$F$1,FALSE))</f>
        <v/>
      </c>
      <c r="E10" s="26"/>
      <c r="F10" s="26"/>
      <c r="G10" s="26"/>
      <c r="H10" s="26"/>
      <c r="I10" s="26"/>
      <c r="J10" s="26"/>
      <c r="K10" s="11">
        <f t="shared" si="0"/>
        <v>0</v>
      </c>
      <c r="L10" s="11">
        <f t="shared" si="1"/>
        <v>0</v>
      </c>
      <c r="N10" s="50">
        <f t="shared" si="2"/>
        <v>0</v>
      </c>
      <c r="O10" s="50">
        <f t="shared" si="3"/>
        <v>0</v>
      </c>
      <c r="P10" s="50">
        <f t="shared" si="4"/>
        <v>0</v>
      </c>
    </row>
    <row r="11" spans="1:18" ht="15.6" x14ac:dyDescent="0.3">
      <c r="A11" s="11">
        <v>8</v>
      </c>
      <c r="B11" s="18"/>
      <c r="C11" s="37" t="str">
        <f>IF($B11="","",VLOOKUP($B11,DB,'Schützen-Datenbank'!$B$1,FALSE))</f>
        <v/>
      </c>
      <c r="D11" s="37" t="str">
        <f>IF(B11="","",VLOOKUP(B11,DB,'Schützen-Datenbank'!$F$1,FALSE))</f>
        <v/>
      </c>
      <c r="E11" s="26"/>
      <c r="F11" s="26"/>
      <c r="G11" s="26"/>
      <c r="H11" s="26"/>
      <c r="I11" s="26"/>
      <c r="J11" s="26"/>
      <c r="K11" s="11">
        <f t="shared" si="0"/>
        <v>0</v>
      </c>
      <c r="L11" s="11">
        <f t="shared" si="1"/>
        <v>0</v>
      </c>
      <c r="N11" s="50">
        <f t="shared" si="2"/>
        <v>0</v>
      </c>
      <c r="O11" s="50">
        <f t="shared" si="3"/>
        <v>0</v>
      </c>
      <c r="P11" s="50">
        <f t="shared" si="4"/>
        <v>0</v>
      </c>
    </row>
    <row r="12" spans="1:18" ht="15.6" x14ac:dyDescent="0.3">
      <c r="A12" s="11">
        <v>9</v>
      </c>
      <c r="B12" s="18"/>
      <c r="C12" s="37" t="str">
        <f>IF($B12="","",VLOOKUP($B12,DB,'Schützen-Datenbank'!$B$1,FALSE))</f>
        <v/>
      </c>
      <c r="D12" s="37" t="str">
        <f>IF(B12="","",VLOOKUP(B12,DB,'Schützen-Datenbank'!$F$1,FALSE))</f>
        <v/>
      </c>
      <c r="E12" s="26"/>
      <c r="F12" s="26"/>
      <c r="G12" s="26"/>
      <c r="H12" s="26"/>
      <c r="I12" s="26"/>
      <c r="J12" s="26"/>
      <c r="K12" s="11">
        <f t="shared" si="0"/>
        <v>0</v>
      </c>
      <c r="L12" s="11">
        <f t="shared" si="1"/>
        <v>0</v>
      </c>
      <c r="N12" s="50">
        <f t="shared" si="2"/>
        <v>0</v>
      </c>
      <c r="O12" s="50">
        <f t="shared" si="3"/>
        <v>0</v>
      </c>
      <c r="P12" s="50">
        <f t="shared" si="4"/>
        <v>0</v>
      </c>
    </row>
    <row r="13" spans="1:18" ht="15.6" x14ac:dyDescent="0.3">
      <c r="A13" s="11">
        <v>10</v>
      </c>
      <c r="B13" s="18"/>
      <c r="C13" s="37" t="str">
        <f>IF($B13="","",VLOOKUP($B13,DB,'Schützen-Datenbank'!$B$1,FALSE))</f>
        <v/>
      </c>
      <c r="D13" s="37" t="str">
        <f>IF(B13="","",VLOOKUP(B13,DB,'Schützen-Datenbank'!$F$1,FALSE))</f>
        <v/>
      </c>
      <c r="E13" s="26"/>
      <c r="F13" s="26"/>
      <c r="G13" s="26"/>
      <c r="H13" s="26"/>
      <c r="I13" s="26"/>
      <c r="J13" s="26"/>
      <c r="K13" s="11">
        <f t="shared" si="0"/>
        <v>0</v>
      </c>
      <c r="L13" s="11">
        <f t="shared" si="1"/>
        <v>0</v>
      </c>
      <c r="N13" s="50">
        <f t="shared" si="2"/>
        <v>0</v>
      </c>
      <c r="O13" s="50">
        <f t="shared" si="3"/>
        <v>0</v>
      </c>
      <c r="P13" s="50">
        <f t="shared" si="4"/>
        <v>0</v>
      </c>
    </row>
    <row r="14" spans="1:18" ht="15.6" x14ac:dyDescent="0.3">
      <c r="A14" s="11">
        <v>11</v>
      </c>
      <c r="B14" s="18"/>
      <c r="C14" s="37" t="str">
        <f>IF($B14="","",VLOOKUP($B14,DB,'Schützen-Datenbank'!$B$1,FALSE))</f>
        <v/>
      </c>
      <c r="D14" s="37" t="str">
        <f>IF(B14="","",VLOOKUP(B14,DB,'Schützen-Datenbank'!$F$1,FALSE))</f>
        <v/>
      </c>
      <c r="E14" s="26"/>
      <c r="F14" s="26"/>
      <c r="G14" s="26"/>
      <c r="H14" s="26"/>
      <c r="I14" s="26"/>
      <c r="J14" s="26"/>
      <c r="K14" s="11">
        <f t="shared" si="0"/>
        <v>0</v>
      </c>
      <c r="L14" s="11">
        <f t="shared" si="1"/>
        <v>0</v>
      </c>
      <c r="N14" s="50">
        <f t="shared" si="2"/>
        <v>0</v>
      </c>
      <c r="O14" s="50">
        <f t="shared" si="3"/>
        <v>0</v>
      </c>
      <c r="P14" s="50">
        <f t="shared" si="4"/>
        <v>0</v>
      </c>
    </row>
    <row r="15" spans="1:18" ht="15.6" x14ac:dyDescent="0.3">
      <c r="A15" s="11">
        <v>12</v>
      </c>
      <c r="B15" s="18"/>
      <c r="C15" s="37" t="str">
        <f>IF($B15="","",VLOOKUP($B15,DB,'Schützen-Datenbank'!$B$1,FALSE))</f>
        <v/>
      </c>
      <c r="D15" s="37" t="str">
        <f>IF(B15="","",VLOOKUP(B15,DB,'Schützen-Datenbank'!$F$1,FALSE))</f>
        <v/>
      </c>
      <c r="E15" s="26"/>
      <c r="F15" s="26"/>
      <c r="G15" s="26"/>
      <c r="H15" s="26"/>
      <c r="I15" s="26"/>
      <c r="J15" s="26"/>
      <c r="K15" s="11">
        <f t="shared" si="0"/>
        <v>0</v>
      </c>
      <c r="L15" s="11">
        <f t="shared" si="1"/>
        <v>0</v>
      </c>
      <c r="N15" s="50">
        <f t="shared" si="2"/>
        <v>0</v>
      </c>
      <c r="O15" s="50">
        <f t="shared" si="3"/>
        <v>0</v>
      </c>
      <c r="P15" s="50">
        <f t="shared" si="4"/>
        <v>0</v>
      </c>
    </row>
    <row r="16" spans="1:18" ht="15.6" x14ac:dyDescent="0.3">
      <c r="A16" s="11">
        <v>13</v>
      </c>
      <c r="B16" s="18"/>
      <c r="C16" s="37" t="str">
        <f>IF($B16="","",VLOOKUP($B16,DB,'Schützen-Datenbank'!$B$1,FALSE))</f>
        <v/>
      </c>
      <c r="D16" s="37" t="str">
        <f>IF(B16="","",VLOOKUP(B16,DB,'Schützen-Datenbank'!$F$1,FALSE))</f>
        <v/>
      </c>
      <c r="E16" s="26"/>
      <c r="F16" s="26"/>
      <c r="G16" s="26"/>
      <c r="H16" s="26"/>
      <c r="I16" s="26"/>
      <c r="J16" s="26"/>
      <c r="K16" s="11">
        <f t="shared" si="0"/>
        <v>0</v>
      </c>
      <c r="L16" s="11">
        <f t="shared" si="1"/>
        <v>0</v>
      </c>
      <c r="N16" s="50">
        <f t="shared" si="2"/>
        <v>0</v>
      </c>
      <c r="O16" s="50">
        <f t="shared" si="3"/>
        <v>0</v>
      </c>
      <c r="P16" s="50">
        <f t="shared" si="4"/>
        <v>0</v>
      </c>
    </row>
    <row r="17" spans="1:17" ht="15.6" x14ac:dyDescent="0.3">
      <c r="A17" s="11">
        <v>14</v>
      </c>
      <c r="B17" s="18"/>
      <c r="C17" s="37" t="str">
        <f>IF($B17="","",VLOOKUP($B17,DB,'Schützen-Datenbank'!$B$1,FALSE))</f>
        <v/>
      </c>
      <c r="D17" s="37" t="str">
        <f>IF(B17="","",VLOOKUP(B17,DB,'Schützen-Datenbank'!$F$1,FALSE))</f>
        <v/>
      </c>
      <c r="E17" s="26"/>
      <c r="F17" s="26"/>
      <c r="G17" s="26"/>
      <c r="H17" s="26"/>
      <c r="I17" s="26"/>
      <c r="J17" s="26"/>
      <c r="K17" s="11">
        <f t="shared" si="0"/>
        <v>0</v>
      </c>
      <c r="L17" s="11">
        <f t="shared" si="1"/>
        <v>0</v>
      </c>
      <c r="N17" s="50">
        <f t="shared" si="2"/>
        <v>0</v>
      </c>
      <c r="O17" s="50">
        <f t="shared" si="3"/>
        <v>0</v>
      </c>
      <c r="P17" s="50">
        <f t="shared" si="4"/>
        <v>0</v>
      </c>
    </row>
    <row r="18" spans="1:17" ht="15.6" x14ac:dyDescent="0.3">
      <c r="A18" s="11">
        <v>15</v>
      </c>
      <c r="B18" s="18"/>
      <c r="C18" s="37" t="str">
        <f>IF($B18="","",VLOOKUP($B18,DB,'Schützen-Datenbank'!$B$1,FALSE))</f>
        <v/>
      </c>
      <c r="D18" s="37" t="str">
        <f>IF(B18="","",VLOOKUP(B18,DB,'Schützen-Datenbank'!$F$1,FALSE))</f>
        <v/>
      </c>
      <c r="E18" s="26"/>
      <c r="F18" s="26"/>
      <c r="G18" s="26"/>
      <c r="H18" s="26"/>
      <c r="I18" s="26"/>
      <c r="J18" s="26"/>
      <c r="K18" s="11">
        <f t="shared" si="0"/>
        <v>0</v>
      </c>
      <c r="L18" s="11">
        <f t="shared" si="1"/>
        <v>0</v>
      </c>
      <c r="N18" s="50">
        <f t="shared" si="2"/>
        <v>0</v>
      </c>
      <c r="O18" s="50">
        <f t="shared" si="3"/>
        <v>0</v>
      </c>
      <c r="P18" s="50">
        <f t="shared" si="4"/>
        <v>0</v>
      </c>
    </row>
    <row r="19" spans="1:17" s="53" customFormat="1" ht="16.2" thickBot="1" x14ac:dyDescent="0.35">
      <c r="A19" s="33">
        <v>16</v>
      </c>
      <c r="B19" s="34"/>
      <c r="C19" s="39" t="str">
        <f>IF($B19="","",VLOOKUP($B19,DB,'Schützen-Datenbank'!$B$1,FALSE))</f>
        <v/>
      </c>
      <c r="D19" s="38" t="str">
        <f>IF(B19="","",VLOOKUP(B19,DB,'Schützen-Datenbank'!$F$1,FALSE))</f>
        <v/>
      </c>
      <c r="E19" s="27"/>
      <c r="F19" s="61"/>
      <c r="G19" s="61"/>
      <c r="H19" s="61"/>
      <c r="I19" s="61"/>
      <c r="J19" s="61"/>
      <c r="K19" s="14">
        <f t="shared" si="0"/>
        <v>0</v>
      </c>
      <c r="L19" s="14">
        <f t="shared" si="1"/>
        <v>0</v>
      </c>
      <c r="M19" s="51"/>
      <c r="N19" s="52">
        <f t="shared" si="2"/>
        <v>0</v>
      </c>
      <c r="O19" s="52">
        <f t="shared" si="3"/>
        <v>0</v>
      </c>
      <c r="P19" s="52">
        <f t="shared" si="4"/>
        <v>0</v>
      </c>
    </row>
    <row r="20" spans="1:17" ht="16.2" thickTop="1" x14ac:dyDescent="0.3">
      <c r="A20" s="11" t="s">
        <v>28</v>
      </c>
      <c r="B20" s="18"/>
      <c r="C20" s="37" t="str">
        <f>IF($B20="","",VLOOKUP($B20,DB,'Schützen-Datenbank'!$B$1,FALSE))</f>
        <v/>
      </c>
      <c r="D20" s="37" t="str">
        <f>IF(B20="","",VLOOKUP(B20,DB,'Schützen-Datenbank'!$F$1,FALSE))</f>
        <v/>
      </c>
      <c r="E20" s="26"/>
      <c r="F20" s="26"/>
      <c r="G20" s="26"/>
      <c r="H20" s="26"/>
      <c r="I20" s="26"/>
      <c r="J20" s="26"/>
      <c r="K20" s="11">
        <f t="shared" si="0"/>
        <v>0</v>
      </c>
      <c r="L20" s="11">
        <f t="shared" si="1"/>
        <v>0</v>
      </c>
      <c r="N20" s="54">
        <f t="shared" si="2"/>
        <v>0</v>
      </c>
      <c r="O20" s="54">
        <f t="shared" si="3"/>
        <v>0</v>
      </c>
      <c r="P20" s="54">
        <f t="shared" si="4"/>
        <v>0</v>
      </c>
      <c r="Q20" s="55"/>
    </row>
    <row r="21" spans="1:17" ht="15.6" x14ac:dyDescent="0.3">
      <c r="A21" s="11" t="s">
        <v>29</v>
      </c>
      <c r="B21" s="18"/>
      <c r="C21" s="37" t="str">
        <f>IF($B21="","",VLOOKUP($B21,DB,'Schützen-Datenbank'!$B$1,FALSE))</f>
        <v/>
      </c>
      <c r="D21" s="37" t="str">
        <f>IF(B21="","",VLOOKUP(B21,DB,'Schützen-Datenbank'!$F$1,FALSE))</f>
        <v/>
      </c>
      <c r="E21" s="26"/>
      <c r="F21" s="26"/>
      <c r="G21" s="26"/>
      <c r="H21" s="26"/>
      <c r="I21" s="26"/>
      <c r="J21" s="26"/>
      <c r="K21" s="11">
        <f t="shared" si="0"/>
        <v>0</v>
      </c>
      <c r="L21" s="11">
        <f t="shared" si="1"/>
        <v>0</v>
      </c>
      <c r="N21" s="50">
        <f t="shared" si="2"/>
        <v>0</v>
      </c>
      <c r="O21" s="50">
        <f t="shared" si="3"/>
        <v>0</v>
      </c>
      <c r="P21" s="50">
        <f t="shared" si="4"/>
        <v>0</v>
      </c>
    </row>
    <row r="22" spans="1:17" ht="15.6" x14ac:dyDescent="0.3">
      <c r="A22" s="11" t="s">
        <v>30</v>
      </c>
      <c r="B22" s="18"/>
      <c r="C22" s="37" t="str">
        <f>IF($B22="","",VLOOKUP($B22,DB,'Schützen-Datenbank'!$B$1,FALSE))</f>
        <v/>
      </c>
      <c r="D22" s="37" t="str">
        <f>IF(B22="","",VLOOKUP(B22,DB,'Schützen-Datenbank'!$F$1,FALSE))</f>
        <v/>
      </c>
      <c r="E22" s="26"/>
      <c r="F22" s="26"/>
      <c r="G22" s="26"/>
      <c r="H22" s="26"/>
      <c r="I22" s="26"/>
      <c r="J22" s="26"/>
      <c r="K22" s="11">
        <f t="shared" si="0"/>
        <v>0</v>
      </c>
      <c r="L22" s="11">
        <f t="shared" si="1"/>
        <v>0</v>
      </c>
      <c r="N22" s="50">
        <f t="shared" si="2"/>
        <v>0</v>
      </c>
      <c r="O22" s="50">
        <f t="shared" si="3"/>
        <v>0</v>
      </c>
      <c r="P22" s="50">
        <f t="shared" si="4"/>
        <v>0</v>
      </c>
    </row>
    <row r="23" spans="1:17" ht="15.6" x14ac:dyDescent="0.3">
      <c r="A23" s="11">
        <v>20</v>
      </c>
      <c r="B23" s="18"/>
      <c r="C23" s="37" t="str">
        <f>IF($B23="","",VLOOKUP($B23,DB,'Schützen-Datenbank'!$B$1,FALSE))</f>
        <v/>
      </c>
      <c r="D23" s="37" t="str">
        <f>IF(B23="","",VLOOKUP(B23,DB,'Schützen-Datenbank'!$F$1,FALSE))</f>
        <v/>
      </c>
      <c r="E23" s="26"/>
      <c r="F23" s="26"/>
      <c r="G23" s="26"/>
      <c r="H23" s="26"/>
      <c r="I23" s="26"/>
      <c r="J23" s="26"/>
      <c r="K23" s="11">
        <f t="shared" si="0"/>
        <v>0</v>
      </c>
      <c r="L23" s="11">
        <f t="shared" si="1"/>
        <v>0</v>
      </c>
      <c r="N23" s="50">
        <f t="shared" si="2"/>
        <v>0</v>
      </c>
      <c r="O23" s="50">
        <f t="shared" si="3"/>
        <v>0</v>
      </c>
      <c r="P23" s="50">
        <f t="shared" si="4"/>
        <v>0</v>
      </c>
    </row>
    <row r="24" spans="1:17" ht="15.6" x14ac:dyDescent="0.3">
      <c r="A24" s="11">
        <v>21</v>
      </c>
      <c r="B24" s="18"/>
      <c r="C24" s="37" t="str">
        <f>IF($B24="","",VLOOKUP($B24,DB,'Schützen-Datenbank'!$B$1,FALSE))</f>
        <v/>
      </c>
      <c r="D24" s="37" t="str">
        <f>IF(B24="","",VLOOKUP(B24,DB,'Schützen-Datenbank'!$F$1,FALSE))</f>
        <v/>
      </c>
      <c r="E24" s="26"/>
      <c r="F24" s="26"/>
      <c r="G24" s="26"/>
      <c r="H24" s="26"/>
      <c r="I24" s="26"/>
      <c r="J24" s="26"/>
      <c r="K24" s="11">
        <f t="shared" si="0"/>
        <v>0</v>
      </c>
      <c r="L24" s="11">
        <f t="shared" si="1"/>
        <v>0</v>
      </c>
      <c r="N24" s="50">
        <f t="shared" si="2"/>
        <v>0</v>
      </c>
      <c r="O24" s="50">
        <f t="shared" si="3"/>
        <v>0</v>
      </c>
      <c r="P24" s="50">
        <f t="shared" si="4"/>
        <v>0</v>
      </c>
    </row>
    <row r="25" spans="1:17" ht="15.6" x14ac:dyDescent="0.3">
      <c r="A25" s="11">
        <v>22</v>
      </c>
      <c r="B25" s="18"/>
      <c r="C25" s="37" t="str">
        <f>IF($B25="","",VLOOKUP($B25,DB,'Schützen-Datenbank'!$B$1,FALSE))</f>
        <v/>
      </c>
      <c r="D25" s="37" t="str">
        <f>IF(B25="","",VLOOKUP(B25,DB,'Schützen-Datenbank'!$F$1,FALSE))</f>
        <v/>
      </c>
      <c r="E25" s="26"/>
      <c r="F25" s="26"/>
      <c r="G25" s="26"/>
      <c r="H25" s="26"/>
      <c r="I25" s="26"/>
      <c r="J25" s="26"/>
      <c r="K25" s="11">
        <f t="shared" si="0"/>
        <v>0</v>
      </c>
      <c r="L25" s="11">
        <f t="shared" si="1"/>
        <v>0</v>
      </c>
      <c r="N25" s="50">
        <f t="shared" si="2"/>
        <v>0</v>
      </c>
      <c r="O25" s="50">
        <f t="shared" si="3"/>
        <v>0</v>
      </c>
      <c r="P25" s="50">
        <f t="shared" si="4"/>
        <v>0</v>
      </c>
    </row>
    <row r="26" spans="1:17" ht="15.6" x14ac:dyDescent="0.3">
      <c r="A26" s="11">
        <v>23</v>
      </c>
      <c r="B26" s="18"/>
      <c r="C26" s="37" t="str">
        <f>IF($B26="","",VLOOKUP($B26,DB,'Schützen-Datenbank'!$B$1,FALSE))</f>
        <v/>
      </c>
      <c r="D26" s="37" t="str">
        <f>IF(B26="","",VLOOKUP(B26,DB,'Schützen-Datenbank'!$F$1,FALSE))</f>
        <v/>
      </c>
      <c r="E26" s="26"/>
      <c r="F26" s="26"/>
      <c r="G26" s="26"/>
      <c r="H26" s="26"/>
      <c r="I26" s="26"/>
      <c r="J26" s="26"/>
      <c r="K26" s="11">
        <f t="shared" si="0"/>
        <v>0</v>
      </c>
      <c r="L26" s="11">
        <f t="shared" si="1"/>
        <v>0</v>
      </c>
      <c r="N26" s="50">
        <f t="shared" si="2"/>
        <v>0</v>
      </c>
      <c r="O26" s="50">
        <f t="shared" si="3"/>
        <v>0</v>
      </c>
      <c r="P26" s="50">
        <f t="shared" si="4"/>
        <v>0</v>
      </c>
    </row>
    <row r="27" spans="1:17" ht="15.6" x14ac:dyDescent="0.3">
      <c r="A27" s="11">
        <v>24</v>
      </c>
      <c r="B27" s="18"/>
      <c r="C27" s="37" t="str">
        <f>IF($B27="","",VLOOKUP($B27,DB,'Schützen-Datenbank'!$B$1,FALSE))</f>
        <v/>
      </c>
      <c r="D27" s="37" t="str">
        <f>IF(B27="","",VLOOKUP(B27,DB,'Schützen-Datenbank'!$F$1,FALSE))</f>
        <v/>
      </c>
      <c r="E27" s="26"/>
      <c r="F27" s="26"/>
      <c r="G27" s="26"/>
      <c r="H27" s="26"/>
      <c r="I27" s="26"/>
      <c r="J27" s="26"/>
      <c r="K27" s="11">
        <f t="shared" si="0"/>
        <v>0</v>
      </c>
      <c r="L27" s="11">
        <f t="shared" si="1"/>
        <v>0</v>
      </c>
      <c r="N27" s="50">
        <f t="shared" si="2"/>
        <v>0</v>
      </c>
      <c r="O27" s="50">
        <f t="shared" si="3"/>
        <v>0</v>
      </c>
      <c r="P27" s="50">
        <f t="shared" si="4"/>
        <v>0</v>
      </c>
    </row>
    <row r="28" spans="1:17" ht="15.6" x14ac:dyDescent="0.3">
      <c r="A28" s="11">
        <v>25</v>
      </c>
      <c r="B28" s="18"/>
      <c r="C28" s="37" t="str">
        <f>IF($B28="","",VLOOKUP($B28,DB,'Schützen-Datenbank'!$B$1,FALSE))</f>
        <v/>
      </c>
      <c r="D28" s="37" t="str">
        <f>IF(B28="","",VLOOKUP(B28,DB,'Schützen-Datenbank'!$F$1,FALSE))</f>
        <v/>
      </c>
      <c r="E28" s="26"/>
      <c r="F28" s="26"/>
      <c r="G28" s="26"/>
      <c r="H28" s="26"/>
      <c r="I28" s="26"/>
      <c r="J28" s="26"/>
      <c r="K28" s="11">
        <f t="shared" si="0"/>
        <v>0</v>
      </c>
      <c r="L28" s="11">
        <f t="shared" si="1"/>
        <v>0</v>
      </c>
      <c r="N28" s="50">
        <f t="shared" si="2"/>
        <v>0</v>
      </c>
      <c r="O28" s="50">
        <f t="shared" si="3"/>
        <v>0</v>
      </c>
      <c r="P28" s="50">
        <f t="shared" si="4"/>
        <v>0</v>
      </c>
    </row>
    <row r="29" spans="1:17" ht="15.6" x14ac:dyDescent="0.3">
      <c r="A29" s="11">
        <v>26</v>
      </c>
      <c r="B29" s="18"/>
      <c r="C29" s="37" t="str">
        <f>IF($B29="","",VLOOKUP($B29,DB,'Schützen-Datenbank'!$B$1,FALSE))</f>
        <v/>
      </c>
      <c r="D29" s="37" t="str">
        <f>IF(B29="","",VLOOKUP(B29,DB,'Schützen-Datenbank'!$F$1,FALSE))</f>
        <v/>
      </c>
      <c r="E29" s="26"/>
      <c r="F29" s="26"/>
      <c r="G29" s="26"/>
      <c r="H29" s="26"/>
      <c r="I29" s="26"/>
      <c r="J29" s="26"/>
      <c r="K29" s="11">
        <f t="shared" si="0"/>
        <v>0</v>
      </c>
      <c r="L29" s="11">
        <f t="shared" si="1"/>
        <v>0</v>
      </c>
      <c r="N29" s="50">
        <f t="shared" si="2"/>
        <v>0</v>
      </c>
      <c r="O29" s="50">
        <f t="shared" si="3"/>
        <v>0</v>
      </c>
      <c r="P29" s="50">
        <f t="shared" si="4"/>
        <v>0</v>
      </c>
    </row>
    <row r="30" spans="1:17" ht="15.6" x14ac:dyDescent="0.3">
      <c r="A30" s="11">
        <v>27</v>
      </c>
      <c r="B30" s="18"/>
      <c r="C30" s="37" t="str">
        <f>IF($B30="","",VLOOKUP($B30,DB,'Schützen-Datenbank'!$B$1,FALSE))</f>
        <v/>
      </c>
      <c r="D30" s="37" t="str">
        <f>IF(B30="","",VLOOKUP(B30,DB,'Schützen-Datenbank'!$F$1,FALSE))</f>
        <v/>
      </c>
      <c r="E30" s="26"/>
      <c r="F30" s="26"/>
      <c r="G30" s="26"/>
      <c r="H30" s="26"/>
      <c r="I30" s="26"/>
      <c r="J30" s="26"/>
      <c r="K30" s="11">
        <f t="shared" si="0"/>
        <v>0</v>
      </c>
      <c r="L30" s="11">
        <f t="shared" si="1"/>
        <v>0</v>
      </c>
      <c r="N30" s="50">
        <f t="shared" si="2"/>
        <v>0</v>
      </c>
      <c r="O30" s="50">
        <f t="shared" si="3"/>
        <v>0</v>
      </c>
      <c r="P30" s="50">
        <f t="shared" si="4"/>
        <v>0</v>
      </c>
    </row>
    <row r="31" spans="1:17" ht="15.6" x14ac:dyDescent="0.3">
      <c r="A31" s="11">
        <v>28</v>
      </c>
      <c r="B31" s="18"/>
      <c r="C31" s="37" t="str">
        <f>IF($B31="","",VLOOKUP($B31,DB,'Schützen-Datenbank'!$B$1,FALSE))</f>
        <v/>
      </c>
      <c r="D31" s="37" t="str">
        <f>IF(B31="","",VLOOKUP(B31,DB,'Schützen-Datenbank'!$F$1,FALSE))</f>
        <v/>
      </c>
      <c r="E31" s="26"/>
      <c r="F31" s="26"/>
      <c r="G31" s="26"/>
      <c r="H31" s="26"/>
      <c r="I31" s="26"/>
      <c r="J31" s="26"/>
      <c r="K31" s="11">
        <f t="shared" si="0"/>
        <v>0</v>
      </c>
      <c r="L31" s="11">
        <f t="shared" si="1"/>
        <v>0</v>
      </c>
      <c r="N31" s="50">
        <f t="shared" si="2"/>
        <v>0</v>
      </c>
      <c r="O31" s="50">
        <f t="shared" si="3"/>
        <v>0</v>
      </c>
      <c r="P31" s="50">
        <f t="shared" si="4"/>
        <v>0</v>
      </c>
    </row>
    <row r="32" spans="1:17" ht="15.6" x14ac:dyDescent="0.3">
      <c r="A32" s="11">
        <v>29</v>
      </c>
      <c r="B32" s="18"/>
      <c r="C32" s="37" t="str">
        <f>IF($B32="","",VLOOKUP($B32,DB,'Schützen-Datenbank'!$B$1,FALSE))</f>
        <v/>
      </c>
      <c r="D32" s="37" t="str">
        <f>IF(B32="","",VLOOKUP(B32,DB,'Schützen-Datenbank'!$F$1,FALSE))</f>
        <v/>
      </c>
      <c r="E32" s="26"/>
      <c r="F32" s="26"/>
      <c r="G32" s="26"/>
      <c r="H32" s="26"/>
      <c r="I32" s="26"/>
      <c r="J32" s="26"/>
      <c r="K32" s="11">
        <f t="shared" si="0"/>
        <v>0</v>
      </c>
      <c r="L32" s="11">
        <f t="shared" si="1"/>
        <v>0</v>
      </c>
      <c r="N32" s="50">
        <f t="shared" si="2"/>
        <v>0</v>
      </c>
      <c r="O32" s="50">
        <f t="shared" si="3"/>
        <v>0</v>
      </c>
      <c r="P32" s="50">
        <f t="shared" si="4"/>
        <v>0</v>
      </c>
    </row>
    <row r="33" spans="1:16" ht="15.6" x14ac:dyDescent="0.3">
      <c r="A33" s="11">
        <v>30</v>
      </c>
      <c r="B33" s="18"/>
      <c r="C33" s="37" t="str">
        <f>IF($B33="","",VLOOKUP($B33,DB,'Schützen-Datenbank'!$B$1,FALSE))</f>
        <v/>
      </c>
      <c r="D33" s="37" t="str">
        <f>IF(B33="","",VLOOKUP(B33,DB,'Schützen-Datenbank'!$F$1,FALSE))</f>
        <v/>
      </c>
      <c r="E33" s="26"/>
      <c r="F33" s="26"/>
      <c r="G33" s="26"/>
      <c r="H33" s="26"/>
      <c r="I33" s="26"/>
      <c r="J33" s="26"/>
      <c r="K33" s="11">
        <f t="shared" si="0"/>
        <v>0</v>
      </c>
      <c r="L33" s="11">
        <f t="shared" si="1"/>
        <v>0</v>
      </c>
      <c r="N33" s="50">
        <f t="shared" si="2"/>
        <v>0</v>
      </c>
      <c r="O33" s="50">
        <f t="shared" si="3"/>
        <v>0</v>
      </c>
      <c r="P33" s="50">
        <f t="shared" si="4"/>
        <v>0</v>
      </c>
    </row>
    <row r="34" spans="1:16" ht="15.6" x14ac:dyDescent="0.3">
      <c r="A34" s="11">
        <v>31</v>
      </c>
      <c r="B34" s="18"/>
      <c r="C34" s="37" t="str">
        <f>IF($B34="","",VLOOKUP($B34,DB,'Schützen-Datenbank'!$B$1,FALSE))</f>
        <v/>
      </c>
      <c r="D34" s="37" t="str">
        <f>IF(B34="","",VLOOKUP(B34,DB,'Schützen-Datenbank'!$F$1,FALSE))</f>
        <v/>
      </c>
      <c r="E34" s="26"/>
      <c r="F34" s="26"/>
      <c r="G34" s="26"/>
      <c r="H34" s="26"/>
      <c r="I34" s="26"/>
      <c r="J34" s="26"/>
      <c r="K34" s="11">
        <f t="shared" si="0"/>
        <v>0</v>
      </c>
      <c r="L34" s="11">
        <f t="shared" si="1"/>
        <v>0</v>
      </c>
      <c r="N34" s="50">
        <f t="shared" si="2"/>
        <v>0</v>
      </c>
      <c r="O34" s="50">
        <f t="shared" si="3"/>
        <v>0</v>
      </c>
      <c r="P34" s="50">
        <f t="shared" si="4"/>
        <v>0</v>
      </c>
    </row>
    <row r="35" spans="1:16" ht="15.6" x14ac:dyDescent="0.3">
      <c r="A35" s="11">
        <v>32</v>
      </c>
      <c r="B35" s="18"/>
      <c r="C35" s="37" t="str">
        <f>IF($B35="","",VLOOKUP($B35,DB,'Schützen-Datenbank'!$B$1,FALSE))</f>
        <v/>
      </c>
      <c r="D35" s="37" t="str">
        <f>IF(B35="","",VLOOKUP(B35,DB,'Schützen-Datenbank'!$F$1,FALSE))</f>
        <v/>
      </c>
      <c r="E35" s="26"/>
      <c r="F35" s="26"/>
      <c r="G35" s="26"/>
      <c r="H35" s="26"/>
      <c r="I35" s="26"/>
      <c r="J35" s="26"/>
      <c r="K35" s="11">
        <f t="shared" si="0"/>
        <v>0</v>
      </c>
      <c r="L35" s="11">
        <f t="shared" si="1"/>
        <v>0</v>
      </c>
      <c r="N35" s="50">
        <f t="shared" si="2"/>
        <v>0</v>
      </c>
      <c r="O35" s="50">
        <f t="shared" si="3"/>
        <v>0</v>
      </c>
      <c r="P35" s="50">
        <f t="shared" si="4"/>
        <v>0</v>
      </c>
    </row>
    <row r="36" spans="1:16" ht="15.6" x14ac:dyDescent="0.3">
      <c r="A36" s="11">
        <v>33</v>
      </c>
      <c r="B36" s="18"/>
      <c r="C36" s="37" t="str">
        <f>IF($B36="","",VLOOKUP($B36,DB,'Schützen-Datenbank'!$B$1,FALSE))</f>
        <v/>
      </c>
      <c r="D36" s="37" t="str">
        <f>IF(B36="","",VLOOKUP(B36,DB,'Schützen-Datenbank'!$F$1,FALSE))</f>
        <v/>
      </c>
      <c r="E36" s="26"/>
      <c r="F36" s="26"/>
      <c r="G36" s="26"/>
      <c r="H36" s="26"/>
      <c r="I36" s="26"/>
      <c r="J36" s="26"/>
      <c r="K36" s="11">
        <f t="shared" ref="K36:K67" si="5">MAX(G36:I36)</f>
        <v>0</v>
      </c>
      <c r="L36" s="11">
        <f t="shared" ref="L36:L67" si="6">SUM(E36+F36+J36)+N36</f>
        <v>0</v>
      </c>
      <c r="N36" s="50">
        <f t="shared" ref="N36:N67" si="7">SUM(G36:I36)-O36</f>
        <v>0</v>
      </c>
      <c r="O36" s="50">
        <f t="shared" ref="O36:O67" si="8">MIN(G36:I36)</f>
        <v>0</v>
      </c>
      <c r="P36" s="50">
        <f t="shared" ref="P36:P67" si="9">(SUM(E36:F36))</f>
        <v>0</v>
      </c>
    </row>
    <row r="37" spans="1:16" ht="15.6" x14ac:dyDescent="0.3">
      <c r="A37" s="11">
        <v>34</v>
      </c>
      <c r="B37" s="18"/>
      <c r="C37" s="37" t="str">
        <f>IF($B37="","",VLOOKUP($B37,DB,'Schützen-Datenbank'!$B$1,FALSE))</f>
        <v/>
      </c>
      <c r="D37" s="37" t="str">
        <f>IF(B37="","",VLOOKUP(B37,DB,'Schützen-Datenbank'!$F$1,FALSE))</f>
        <v/>
      </c>
      <c r="E37" s="26"/>
      <c r="F37" s="26"/>
      <c r="G37" s="26"/>
      <c r="H37" s="26"/>
      <c r="I37" s="26"/>
      <c r="J37" s="26"/>
      <c r="K37" s="11">
        <f t="shared" si="5"/>
        <v>0</v>
      </c>
      <c r="L37" s="11">
        <f t="shared" si="6"/>
        <v>0</v>
      </c>
      <c r="N37" s="50">
        <f t="shared" si="7"/>
        <v>0</v>
      </c>
      <c r="O37" s="50">
        <f t="shared" si="8"/>
        <v>0</v>
      </c>
      <c r="P37" s="50">
        <f t="shared" si="9"/>
        <v>0</v>
      </c>
    </row>
    <row r="38" spans="1:16" ht="15.6" x14ac:dyDescent="0.3">
      <c r="A38" s="11">
        <v>35</v>
      </c>
      <c r="B38" s="18"/>
      <c r="C38" s="37" t="str">
        <f>IF($B38="","",VLOOKUP($B38,DB,'Schützen-Datenbank'!$B$1,FALSE))</f>
        <v/>
      </c>
      <c r="D38" s="37" t="str">
        <f>IF(B38="","",VLOOKUP(B38,DB,'Schützen-Datenbank'!$F$1,FALSE))</f>
        <v/>
      </c>
      <c r="E38" s="26"/>
      <c r="F38" s="26"/>
      <c r="G38" s="26"/>
      <c r="H38" s="26"/>
      <c r="I38" s="26"/>
      <c r="J38" s="26"/>
      <c r="K38" s="11">
        <f t="shared" si="5"/>
        <v>0</v>
      </c>
      <c r="L38" s="11">
        <f t="shared" si="6"/>
        <v>0</v>
      </c>
      <c r="N38" s="50">
        <f t="shared" si="7"/>
        <v>0</v>
      </c>
      <c r="O38" s="50">
        <f t="shared" si="8"/>
        <v>0</v>
      </c>
      <c r="P38" s="50">
        <f t="shared" si="9"/>
        <v>0</v>
      </c>
    </row>
    <row r="39" spans="1:16" ht="15.6" x14ac:dyDescent="0.3">
      <c r="A39" s="11">
        <v>36</v>
      </c>
      <c r="B39" s="18"/>
      <c r="C39" s="37" t="str">
        <f>IF($B39="","",VLOOKUP($B39,DB,'Schützen-Datenbank'!$B$1,FALSE))</f>
        <v/>
      </c>
      <c r="D39" s="37" t="str">
        <f>IF(B39="","",VLOOKUP(B39,DB,'Schützen-Datenbank'!$F$1,FALSE))</f>
        <v/>
      </c>
      <c r="E39" s="26"/>
      <c r="F39" s="26"/>
      <c r="G39" s="26"/>
      <c r="H39" s="26"/>
      <c r="I39" s="26"/>
      <c r="J39" s="26"/>
      <c r="K39" s="11">
        <f t="shared" si="5"/>
        <v>0</v>
      </c>
      <c r="L39" s="11">
        <f t="shared" si="6"/>
        <v>0</v>
      </c>
      <c r="N39" s="50">
        <f t="shared" si="7"/>
        <v>0</v>
      </c>
      <c r="O39" s="50">
        <f t="shared" si="8"/>
        <v>0</v>
      </c>
      <c r="P39" s="50">
        <f t="shared" si="9"/>
        <v>0</v>
      </c>
    </row>
    <row r="40" spans="1:16" ht="15.6" x14ac:dyDescent="0.3">
      <c r="A40" s="11">
        <v>37</v>
      </c>
      <c r="B40" s="18"/>
      <c r="C40" s="37" t="str">
        <f>IF($B40="","",VLOOKUP($B40,DB,'Schützen-Datenbank'!$B$1,FALSE))</f>
        <v/>
      </c>
      <c r="D40" s="37" t="str">
        <f>IF($B40="","",VLOOKUP($B40,DB,'Schützen-Datenbank'!$F$1,FALSE))</f>
        <v/>
      </c>
      <c r="E40" s="26"/>
      <c r="F40" s="26"/>
      <c r="G40" s="26"/>
      <c r="H40" s="26"/>
      <c r="I40" s="26"/>
      <c r="J40" s="26"/>
      <c r="K40" s="11">
        <f t="shared" si="5"/>
        <v>0</v>
      </c>
      <c r="L40" s="11">
        <f t="shared" si="6"/>
        <v>0</v>
      </c>
      <c r="N40" s="50">
        <f t="shared" si="7"/>
        <v>0</v>
      </c>
      <c r="O40" s="50">
        <f t="shared" si="8"/>
        <v>0</v>
      </c>
      <c r="P40" s="50">
        <f t="shared" si="9"/>
        <v>0</v>
      </c>
    </row>
    <row r="41" spans="1:16" ht="15.6" x14ac:dyDescent="0.3">
      <c r="A41" s="11">
        <v>38</v>
      </c>
      <c r="B41" s="18"/>
      <c r="C41" s="37" t="str">
        <f>IF($B41="","",VLOOKUP($B41,DB,'Schützen-Datenbank'!$B$1,FALSE))</f>
        <v/>
      </c>
      <c r="D41" s="37" t="str">
        <f>IF($B41="","",VLOOKUP($B41,DB,'Schützen-Datenbank'!$F$1,FALSE))</f>
        <v/>
      </c>
      <c r="E41" s="26"/>
      <c r="F41" s="26"/>
      <c r="G41" s="26"/>
      <c r="H41" s="26"/>
      <c r="I41" s="26"/>
      <c r="J41" s="26"/>
      <c r="K41" s="11">
        <f t="shared" si="5"/>
        <v>0</v>
      </c>
      <c r="L41" s="11">
        <f t="shared" si="6"/>
        <v>0</v>
      </c>
      <c r="N41" s="50">
        <f t="shared" si="7"/>
        <v>0</v>
      </c>
      <c r="O41" s="50">
        <f t="shared" si="8"/>
        <v>0</v>
      </c>
      <c r="P41" s="50">
        <f t="shared" si="9"/>
        <v>0</v>
      </c>
    </row>
    <row r="42" spans="1:16" ht="15.6" x14ac:dyDescent="0.3">
      <c r="A42" s="11">
        <v>39</v>
      </c>
      <c r="B42" s="18"/>
      <c r="C42" s="37" t="str">
        <f>IF($B42="","",VLOOKUP($B42,DB,'Schützen-Datenbank'!$B$1,FALSE))</f>
        <v/>
      </c>
      <c r="D42" s="37" t="str">
        <f>IF($B42="","",VLOOKUP($B42,DB,'Schützen-Datenbank'!$F$1,FALSE))</f>
        <v/>
      </c>
      <c r="E42" s="26"/>
      <c r="F42" s="26"/>
      <c r="G42" s="26"/>
      <c r="H42" s="26"/>
      <c r="I42" s="26"/>
      <c r="J42" s="26"/>
      <c r="K42" s="11">
        <f t="shared" si="5"/>
        <v>0</v>
      </c>
      <c r="L42" s="11">
        <f t="shared" si="6"/>
        <v>0</v>
      </c>
      <c r="N42" s="50">
        <f t="shared" si="7"/>
        <v>0</v>
      </c>
      <c r="O42" s="50">
        <f t="shared" si="8"/>
        <v>0</v>
      </c>
      <c r="P42" s="50">
        <f t="shared" si="9"/>
        <v>0</v>
      </c>
    </row>
    <row r="43" spans="1:16" ht="15.6" x14ac:dyDescent="0.3">
      <c r="A43" s="11">
        <v>40</v>
      </c>
      <c r="B43" s="18"/>
      <c r="C43" s="37" t="str">
        <f>IF($B43="","",VLOOKUP($B43,DB,'Schützen-Datenbank'!$B$1,FALSE))</f>
        <v/>
      </c>
      <c r="D43" s="37" t="str">
        <f>IF($B43="","",VLOOKUP($B43,DB,'Schützen-Datenbank'!$F$1,FALSE))</f>
        <v/>
      </c>
      <c r="E43" s="26"/>
      <c r="F43" s="26"/>
      <c r="G43" s="26"/>
      <c r="H43" s="26"/>
      <c r="I43" s="26"/>
      <c r="J43" s="26"/>
      <c r="K43" s="11">
        <f t="shared" si="5"/>
        <v>0</v>
      </c>
      <c r="L43" s="11">
        <f t="shared" si="6"/>
        <v>0</v>
      </c>
      <c r="N43" s="50">
        <f t="shared" si="7"/>
        <v>0</v>
      </c>
      <c r="O43" s="50">
        <f t="shared" si="8"/>
        <v>0</v>
      </c>
      <c r="P43" s="50">
        <f t="shared" si="9"/>
        <v>0</v>
      </c>
    </row>
    <row r="44" spans="1:16" ht="15.6" x14ac:dyDescent="0.3">
      <c r="A44" s="11">
        <v>41</v>
      </c>
      <c r="B44" s="18"/>
      <c r="C44" s="37" t="str">
        <f>IF($B44="","",VLOOKUP($B44,DB,'Schützen-Datenbank'!$B$1,FALSE))</f>
        <v/>
      </c>
      <c r="D44" s="37" t="str">
        <f>IF($B44="","",VLOOKUP($B44,DB,'Schützen-Datenbank'!$F$1,FALSE))</f>
        <v/>
      </c>
      <c r="E44" s="26"/>
      <c r="F44" s="26"/>
      <c r="G44" s="26"/>
      <c r="H44" s="26"/>
      <c r="I44" s="26"/>
      <c r="J44" s="26"/>
      <c r="K44" s="11">
        <f t="shared" si="5"/>
        <v>0</v>
      </c>
      <c r="L44" s="11">
        <f t="shared" si="6"/>
        <v>0</v>
      </c>
      <c r="N44" s="50">
        <f t="shared" si="7"/>
        <v>0</v>
      </c>
      <c r="O44" s="50">
        <f t="shared" si="8"/>
        <v>0</v>
      </c>
      <c r="P44" s="50">
        <f t="shared" si="9"/>
        <v>0</v>
      </c>
    </row>
    <row r="45" spans="1:16" ht="15.6" x14ac:dyDescent="0.3">
      <c r="A45" s="11">
        <v>42</v>
      </c>
      <c r="B45" s="18"/>
      <c r="C45" s="37" t="str">
        <f>IF($B45="","",VLOOKUP($B45,DB,'Schützen-Datenbank'!$B$1,FALSE))</f>
        <v/>
      </c>
      <c r="D45" s="37" t="str">
        <f>IF($B45="","",VLOOKUP($B45,DB,'Schützen-Datenbank'!$F$1,FALSE))</f>
        <v/>
      </c>
      <c r="E45" s="26"/>
      <c r="F45" s="26"/>
      <c r="G45" s="26"/>
      <c r="H45" s="26"/>
      <c r="I45" s="26"/>
      <c r="J45" s="26"/>
      <c r="K45" s="11">
        <f t="shared" si="5"/>
        <v>0</v>
      </c>
      <c r="L45" s="11">
        <f t="shared" si="6"/>
        <v>0</v>
      </c>
      <c r="N45" s="50">
        <f t="shared" si="7"/>
        <v>0</v>
      </c>
      <c r="O45" s="50">
        <f t="shared" si="8"/>
        <v>0</v>
      </c>
      <c r="P45" s="50">
        <f t="shared" si="9"/>
        <v>0</v>
      </c>
    </row>
    <row r="46" spans="1:16" ht="15.6" x14ac:dyDescent="0.3">
      <c r="A46" s="11">
        <v>43</v>
      </c>
      <c r="B46" s="18"/>
      <c r="C46" s="37" t="str">
        <f>IF($B46="","",VLOOKUP($B46,DB,'Schützen-Datenbank'!$B$1,FALSE))</f>
        <v/>
      </c>
      <c r="D46" s="37" t="str">
        <f>IF($B46="","",VLOOKUP($B46,DB,'Schützen-Datenbank'!$F$1,FALSE))</f>
        <v/>
      </c>
      <c r="E46" s="26"/>
      <c r="F46" s="26"/>
      <c r="G46" s="26"/>
      <c r="H46" s="26"/>
      <c r="I46" s="26"/>
      <c r="J46" s="26"/>
      <c r="K46" s="11">
        <f t="shared" si="5"/>
        <v>0</v>
      </c>
      <c r="L46" s="11">
        <f t="shared" si="6"/>
        <v>0</v>
      </c>
      <c r="N46" s="50">
        <f t="shared" si="7"/>
        <v>0</v>
      </c>
      <c r="O46" s="50">
        <f t="shared" si="8"/>
        <v>0</v>
      </c>
      <c r="P46" s="50">
        <f t="shared" si="9"/>
        <v>0</v>
      </c>
    </row>
    <row r="47" spans="1:16" ht="15.6" x14ac:dyDescent="0.3">
      <c r="A47" s="11">
        <v>44</v>
      </c>
      <c r="B47" s="18"/>
      <c r="C47" s="37" t="str">
        <f>IF($B47="","",VLOOKUP($B47,DB,'Schützen-Datenbank'!$B$1,FALSE))</f>
        <v/>
      </c>
      <c r="D47" s="37" t="str">
        <f>IF($B47="","",VLOOKUP($B47,DB,'Schützen-Datenbank'!$F$1,FALSE))</f>
        <v/>
      </c>
      <c r="E47" s="26"/>
      <c r="F47" s="26"/>
      <c r="G47" s="26"/>
      <c r="H47" s="26"/>
      <c r="I47" s="26"/>
      <c r="J47" s="26"/>
      <c r="K47" s="11">
        <f t="shared" si="5"/>
        <v>0</v>
      </c>
      <c r="L47" s="11">
        <f t="shared" si="6"/>
        <v>0</v>
      </c>
      <c r="N47" s="50">
        <f t="shared" si="7"/>
        <v>0</v>
      </c>
      <c r="O47" s="50">
        <f t="shared" si="8"/>
        <v>0</v>
      </c>
      <c r="P47" s="50">
        <f t="shared" si="9"/>
        <v>0</v>
      </c>
    </row>
    <row r="48" spans="1:16" ht="15.6" x14ac:dyDescent="0.3">
      <c r="A48" s="11">
        <v>45</v>
      </c>
      <c r="B48" s="18"/>
      <c r="C48" s="37" t="str">
        <f>IF($B48="","",VLOOKUP($B48,DB,'Schützen-Datenbank'!$B$1,FALSE))</f>
        <v/>
      </c>
      <c r="D48" s="37" t="str">
        <f>IF($B48="","",VLOOKUP($B48,DB,'Schützen-Datenbank'!$F$1,FALSE))</f>
        <v/>
      </c>
      <c r="E48" s="26"/>
      <c r="F48" s="26"/>
      <c r="G48" s="26"/>
      <c r="H48" s="26"/>
      <c r="I48" s="26"/>
      <c r="J48" s="26"/>
      <c r="K48" s="11">
        <f t="shared" si="5"/>
        <v>0</v>
      </c>
      <c r="L48" s="11">
        <f t="shared" si="6"/>
        <v>0</v>
      </c>
      <c r="N48" s="50">
        <f t="shared" si="7"/>
        <v>0</v>
      </c>
      <c r="O48" s="50">
        <f t="shared" si="8"/>
        <v>0</v>
      </c>
      <c r="P48" s="50">
        <f t="shared" si="9"/>
        <v>0</v>
      </c>
    </row>
    <row r="49" spans="1:16" ht="15.6" x14ac:dyDescent="0.3">
      <c r="A49" s="11">
        <v>46</v>
      </c>
      <c r="B49" s="18"/>
      <c r="C49" s="37" t="str">
        <f>IF($B49="","",VLOOKUP($B49,DB,'Schützen-Datenbank'!$B$1,FALSE))</f>
        <v/>
      </c>
      <c r="D49" s="37" t="str">
        <f>IF($B49="","",VLOOKUP($B49,DB,'Schützen-Datenbank'!$F$1,FALSE))</f>
        <v/>
      </c>
      <c r="E49" s="26"/>
      <c r="F49" s="26"/>
      <c r="G49" s="26"/>
      <c r="H49" s="26"/>
      <c r="I49" s="26"/>
      <c r="J49" s="26"/>
      <c r="K49" s="11">
        <f t="shared" si="5"/>
        <v>0</v>
      </c>
      <c r="L49" s="11">
        <f t="shared" si="6"/>
        <v>0</v>
      </c>
      <c r="N49" s="50">
        <f t="shared" si="7"/>
        <v>0</v>
      </c>
      <c r="O49" s="50">
        <f t="shared" si="8"/>
        <v>0</v>
      </c>
      <c r="P49" s="50">
        <f t="shared" si="9"/>
        <v>0</v>
      </c>
    </row>
    <row r="50" spans="1:16" ht="15.6" x14ac:dyDescent="0.3">
      <c r="A50" s="11">
        <v>47</v>
      </c>
      <c r="B50" s="18"/>
      <c r="C50" s="37" t="str">
        <f>IF($B50="","",VLOOKUP($B50,DB,'Schützen-Datenbank'!$B$1,FALSE))</f>
        <v/>
      </c>
      <c r="D50" s="37" t="str">
        <f>IF(B50="","",VLOOKUP(B50,DB,'Schützen-Datenbank'!$F$1,FALSE))</f>
        <v/>
      </c>
      <c r="E50" s="26"/>
      <c r="F50" s="26"/>
      <c r="G50" s="26"/>
      <c r="H50" s="26"/>
      <c r="I50" s="26"/>
      <c r="J50" s="26"/>
      <c r="K50" s="11">
        <f t="shared" si="5"/>
        <v>0</v>
      </c>
      <c r="L50" s="11">
        <f t="shared" si="6"/>
        <v>0</v>
      </c>
      <c r="N50" s="50">
        <f t="shared" si="7"/>
        <v>0</v>
      </c>
      <c r="O50" s="50">
        <f t="shared" si="8"/>
        <v>0</v>
      </c>
      <c r="P50" s="50">
        <f t="shared" si="9"/>
        <v>0</v>
      </c>
    </row>
    <row r="51" spans="1:16" ht="15.6" x14ac:dyDescent="0.3">
      <c r="A51" s="11">
        <v>48</v>
      </c>
      <c r="B51" s="18"/>
      <c r="C51" s="37" t="str">
        <f>IF($B51="","",VLOOKUP($B51,DB,'Schützen-Datenbank'!$B$1,FALSE))</f>
        <v/>
      </c>
      <c r="D51" s="37" t="str">
        <f>IF(B51="","",VLOOKUP(B51,DB,'Schützen-Datenbank'!$F$1,FALSE))</f>
        <v/>
      </c>
      <c r="E51" s="26"/>
      <c r="F51" s="26"/>
      <c r="G51" s="26"/>
      <c r="H51" s="26"/>
      <c r="I51" s="26"/>
      <c r="J51" s="26"/>
      <c r="K51" s="11">
        <f t="shared" si="5"/>
        <v>0</v>
      </c>
      <c r="L51" s="11">
        <f t="shared" si="6"/>
        <v>0</v>
      </c>
      <c r="N51" s="50">
        <f t="shared" si="7"/>
        <v>0</v>
      </c>
      <c r="O51" s="50">
        <f t="shared" si="8"/>
        <v>0</v>
      </c>
      <c r="P51" s="50">
        <f t="shared" si="9"/>
        <v>0</v>
      </c>
    </row>
    <row r="52" spans="1:16" ht="15.6" x14ac:dyDescent="0.3">
      <c r="A52" s="11">
        <v>49</v>
      </c>
      <c r="B52" s="18"/>
      <c r="C52" s="37" t="str">
        <f>IF($B52="","",VLOOKUP($B52,DB,'Schützen-Datenbank'!$B$1,FALSE))</f>
        <v/>
      </c>
      <c r="D52" s="37" t="str">
        <f>IF(B52="","",VLOOKUP(B52,DB,'Schützen-Datenbank'!$F$1,FALSE))</f>
        <v/>
      </c>
      <c r="E52" s="26"/>
      <c r="F52" s="26"/>
      <c r="G52" s="26"/>
      <c r="H52" s="26"/>
      <c r="I52" s="26"/>
      <c r="J52" s="26"/>
      <c r="K52" s="11">
        <f t="shared" si="5"/>
        <v>0</v>
      </c>
      <c r="L52" s="11">
        <f t="shared" si="6"/>
        <v>0</v>
      </c>
      <c r="N52" s="50">
        <f t="shared" si="7"/>
        <v>0</v>
      </c>
      <c r="O52" s="50">
        <f t="shared" si="8"/>
        <v>0</v>
      </c>
      <c r="P52" s="50">
        <f t="shared" si="9"/>
        <v>0</v>
      </c>
    </row>
    <row r="53" spans="1:16" ht="15.6" x14ac:dyDescent="0.3">
      <c r="A53" s="11">
        <v>50</v>
      </c>
      <c r="B53" s="18"/>
      <c r="C53" s="37" t="str">
        <f>IF($B53="","",VLOOKUP($B53,DB,'Schützen-Datenbank'!$B$1,FALSE))</f>
        <v/>
      </c>
      <c r="D53" s="37" t="str">
        <f>IF(B53="","",VLOOKUP(B53,DB,'Schützen-Datenbank'!$F$1,FALSE))</f>
        <v/>
      </c>
      <c r="E53" s="26"/>
      <c r="F53" s="26"/>
      <c r="G53" s="26"/>
      <c r="H53" s="26"/>
      <c r="I53" s="26"/>
      <c r="J53" s="26"/>
      <c r="K53" s="11">
        <f t="shared" si="5"/>
        <v>0</v>
      </c>
      <c r="L53" s="11">
        <f t="shared" si="6"/>
        <v>0</v>
      </c>
      <c r="N53" s="50">
        <f t="shared" si="7"/>
        <v>0</v>
      </c>
      <c r="O53" s="50">
        <f t="shared" si="8"/>
        <v>0</v>
      </c>
      <c r="P53" s="50">
        <f t="shared" si="9"/>
        <v>0</v>
      </c>
    </row>
    <row r="54" spans="1:16" ht="15.6" x14ac:dyDescent="0.3">
      <c r="A54" s="11">
        <v>51</v>
      </c>
      <c r="B54" s="18"/>
      <c r="C54" s="37" t="str">
        <f>IF($B54="","",VLOOKUP($B54,DB,'Schützen-Datenbank'!$B$1,FALSE))</f>
        <v/>
      </c>
      <c r="D54" s="37" t="str">
        <f>IF(B54="","",VLOOKUP(B54,DB,'Schützen-Datenbank'!$F$1,FALSE))</f>
        <v/>
      </c>
      <c r="E54" s="26"/>
      <c r="F54" s="26"/>
      <c r="G54" s="26"/>
      <c r="H54" s="26"/>
      <c r="I54" s="26"/>
      <c r="J54" s="26"/>
      <c r="K54" s="11">
        <f t="shared" si="5"/>
        <v>0</v>
      </c>
      <c r="L54" s="11">
        <f t="shared" si="6"/>
        <v>0</v>
      </c>
      <c r="N54" s="50">
        <f t="shared" si="7"/>
        <v>0</v>
      </c>
      <c r="O54" s="50">
        <f t="shared" si="8"/>
        <v>0</v>
      </c>
      <c r="P54" s="50">
        <f t="shared" si="9"/>
        <v>0</v>
      </c>
    </row>
    <row r="55" spans="1:16" ht="15.6" x14ac:dyDescent="0.3">
      <c r="A55" s="11">
        <v>52</v>
      </c>
      <c r="B55" s="18"/>
      <c r="C55" s="37" t="str">
        <f>IF($B55="","",VLOOKUP($B55,DB,'Schützen-Datenbank'!$B$1,FALSE))</f>
        <v/>
      </c>
      <c r="D55" s="37" t="str">
        <f>IF(B55="","",VLOOKUP(B55,DB,'Schützen-Datenbank'!$F$1,FALSE))</f>
        <v/>
      </c>
      <c r="E55" s="26"/>
      <c r="F55" s="26"/>
      <c r="G55" s="26"/>
      <c r="H55" s="26"/>
      <c r="I55" s="26"/>
      <c r="J55" s="26"/>
      <c r="K55" s="11">
        <f t="shared" si="5"/>
        <v>0</v>
      </c>
      <c r="L55" s="11">
        <f t="shared" si="6"/>
        <v>0</v>
      </c>
      <c r="N55" s="50">
        <f t="shared" si="7"/>
        <v>0</v>
      </c>
      <c r="O55" s="50">
        <f t="shared" si="8"/>
        <v>0</v>
      </c>
      <c r="P55" s="50">
        <f t="shared" si="9"/>
        <v>0</v>
      </c>
    </row>
    <row r="56" spans="1:16" ht="15.6" x14ac:dyDescent="0.3">
      <c r="A56" s="11">
        <v>53</v>
      </c>
      <c r="B56" s="18"/>
      <c r="C56" s="37" t="str">
        <f>IF($B56="","",VLOOKUP($B56,DB,'Schützen-Datenbank'!$B$1,FALSE))</f>
        <v/>
      </c>
      <c r="D56" s="37" t="str">
        <f>IF(B56="","",VLOOKUP(B56,DB,'Schützen-Datenbank'!$F$1,FALSE))</f>
        <v/>
      </c>
      <c r="E56" s="26"/>
      <c r="F56" s="26"/>
      <c r="G56" s="26"/>
      <c r="H56" s="26"/>
      <c r="I56" s="26"/>
      <c r="J56" s="26"/>
      <c r="K56" s="11">
        <f t="shared" si="5"/>
        <v>0</v>
      </c>
      <c r="L56" s="11">
        <f t="shared" si="6"/>
        <v>0</v>
      </c>
      <c r="N56" s="50">
        <f t="shared" si="7"/>
        <v>0</v>
      </c>
      <c r="O56" s="50">
        <f t="shared" si="8"/>
        <v>0</v>
      </c>
      <c r="P56" s="50">
        <f t="shared" si="9"/>
        <v>0</v>
      </c>
    </row>
    <row r="57" spans="1:16" ht="15.6" x14ac:dyDescent="0.3">
      <c r="A57" s="11">
        <v>54</v>
      </c>
      <c r="B57" s="18"/>
      <c r="C57" s="37" t="str">
        <f>IF($B57="","",VLOOKUP($B57,DB,'Schützen-Datenbank'!$B$1,FALSE))</f>
        <v/>
      </c>
      <c r="D57" s="37" t="str">
        <f>IF(B57="","",VLOOKUP(B57,DB,'Schützen-Datenbank'!$F$1,FALSE))</f>
        <v/>
      </c>
      <c r="E57" s="26"/>
      <c r="F57" s="26"/>
      <c r="G57" s="26"/>
      <c r="H57" s="26"/>
      <c r="I57" s="26"/>
      <c r="J57" s="26"/>
      <c r="K57" s="11">
        <f t="shared" si="5"/>
        <v>0</v>
      </c>
      <c r="L57" s="11">
        <f t="shared" si="6"/>
        <v>0</v>
      </c>
      <c r="N57" s="50">
        <f t="shared" si="7"/>
        <v>0</v>
      </c>
      <c r="O57" s="50">
        <f t="shared" si="8"/>
        <v>0</v>
      </c>
      <c r="P57" s="50">
        <f t="shared" si="9"/>
        <v>0</v>
      </c>
    </row>
    <row r="58" spans="1:16" ht="15.6" x14ac:dyDescent="0.3">
      <c r="A58" s="11">
        <v>55</v>
      </c>
      <c r="B58" s="18"/>
      <c r="C58" s="37" t="str">
        <f>IF($B58="","",VLOOKUP($B58,DB,'Schützen-Datenbank'!$B$1,FALSE))</f>
        <v/>
      </c>
      <c r="D58" s="37" t="str">
        <f>IF(B58="","",VLOOKUP(B58,DB,'Schützen-Datenbank'!$F$1,FALSE))</f>
        <v/>
      </c>
      <c r="E58" s="26"/>
      <c r="F58" s="26"/>
      <c r="G58" s="26"/>
      <c r="H58" s="26"/>
      <c r="I58" s="26"/>
      <c r="J58" s="26"/>
      <c r="K58" s="11">
        <f t="shared" si="5"/>
        <v>0</v>
      </c>
      <c r="L58" s="11">
        <f t="shared" si="6"/>
        <v>0</v>
      </c>
      <c r="N58" s="50">
        <f t="shared" si="7"/>
        <v>0</v>
      </c>
      <c r="O58" s="50">
        <f t="shared" si="8"/>
        <v>0</v>
      </c>
      <c r="P58" s="50">
        <f t="shared" si="9"/>
        <v>0</v>
      </c>
    </row>
    <row r="59" spans="1:16" ht="15.6" x14ac:dyDescent="0.3">
      <c r="A59" s="11">
        <v>56</v>
      </c>
      <c r="B59" s="18"/>
      <c r="C59" s="37" t="str">
        <f>IF($B59="","",VLOOKUP($B59,DB,'Schützen-Datenbank'!$B$1,FALSE))</f>
        <v/>
      </c>
      <c r="D59" s="37" t="str">
        <f>IF(B59="","",VLOOKUP(B59,DB,'Schützen-Datenbank'!$F$1,FALSE))</f>
        <v/>
      </c>
      <c r="E59" s="26"/>
      <c r="F59" s="26"/>
      <c r="G59" s="26"/>
      <c r="H59" s="26"/>
      <c r="I59" s="26"/>
      <c r="J59" s="26"/>
      <c r="K59" s="11">
        <f t="shared" si="5"/>
        <v>0</v>
      </c>
      <c r="L59" s="11">
        <f t="shared" si="6"/>
        <v>0</v>
      </c>
      <c r="N59" s="50">
        <f t="shared" si="7"/>
        <v>0</v>
      </c>
      <c r="O59" s="50">
        <f t="shared" si="8"/>
        <v>0</v>
      </c>
      <c r="P59" s="50">
        <f t="shared" si="9"/>
        <v>0</v>
      </c>
    </row>
    <row r="60" spans="1:16" ht="15.6" x14ac:dyDescent="0.3">
      <c r="A60" s="11">
        <v>57</v>
      </c>
      <c r="B60" s="18"/>
      <c r="C60" s="37" t="str">
        <f>IF($B60="","",VLOOKUP($B60,DB,'Schützen-Datenbank'!$B$1,FALSE))</f>
        <v/>
      </c>
      <c r="D60" s="37" t="str">
        <f>IF(B60="","",VLOOKUP(B60,DB,'Schützen-Datenbank'!$F$1,FALSE))</f>
        <v/>
      </c>
      <c r="E60" s="26"/>
      <c r="F60" s="26"/>
      <c r="G60" s="26"/>
      <c r="H60" s="26"/>
      <c r="I60" s="26"/>
      <c r="J60" s="26"/>
      <c r="K60" s="11">
        <f t="shared" si="5"/>
        <v>0</v>
      </c>
      <c r="L60" s="11">
        <f t="shared" si="6"/>
        <v>0</v>
      </c>
      <c r="N60" s="50">
        <f t="shared" si="7"/>
        <v>0</v>
      </c>
      <c r="O60" s="50">
        <f t="shared" si="8"/>
        <v>0</v>
      </c>
      <c r="P60" s="50">
        <f t="shared" si="9"/>
        <v>0</v>
      </c>
    </row>
    <row r="61" spans="1:16" ht="15.6" x14ac:dyDescent="0.3">
      <c r="A61" s="11">
        <v>58</v>
      </c>
      <c r="B61" s="18"/>
      <c r="C61" s="37" t="str">
        <f>IF($B61="","",VLOOKUP($B61,DB,'Schützen-Datenbank'!$B$1,FALSE))</f>
        <v/>
      </c>
      <c r="D61" s="37" t="str">
        <f>IF(B61="","",VLOOKUP(B61,DB,'Schützen-Datenbank'!$F$1,FALSE))</f>
        <v/>
      </c>
      <c r="E61" s="26"/>
      <c r="F61" s="26"/>
      <c r="G61" s="26"/>
      <c r="H61" s="26"/>
      <c r="I61" s="26"/>
      <c r="J61" s="26"/>
      <c r="K61" s="11">
        <f t="shared" si="5"/>
        <v>0</v>
      </c>
      <c r="L61" s="11">
        <f t="shared" si="6"/>
        <v>0</v>
      </c>
      <c r="N61" s="50">
        <f t="shared" si="7"/>
        <v>0</v>
      </c>
      <c r="O61" s="50">
        <f t="shared" si="8"/>
        <v>0</v>
      </c>
      <c r="P61" s="50">
        <f t="shared" si="9"/>
        <v>0</v>
      </c>
    </row>
    <row r="62" spans="1:16" ht="15.6" x14ac:dyDescent="0.3">
      <c r="A62" s="11">
        <v>59</v>
      </c>
      <c r="B62" s="18"/>
      <c r="C62" s="37" t="str">
        <f>IF($B62="","",VLOOKUP($B62,DB,'Schützen-Datenbank'!$B$1,FALSE))</f>
        <v/>
      </c>
      <c r="D62" s="37" t="str">
        <f>IF(B62="","",VLOOKUP(B62,DB,'Schützen-Datenbank'!$F$1,FALSE))</f>
        <v/>
      </c>
      <c r="E62" s="26"/>
      <c r="F62" s="26"/>
      <c r="G62" s="26"/>
      <c r="H62" s="26"/>
      <c r="I62" s="26"/>
      <c r="J62" s="26"/>
      <c r="K62" s="11">
        <f t="shared" si="5"/>
        <v>0</v>
      </c>
      <c r="L62" s="11">
        <f t="shared" si="6"/>
        <v>0</v>
      </c>
      <c r="N62" s="50">
        <f t="shared" si="7"/>
        <v>0</v>
      </c>
      <c r="O62" s="50">
        <f t="shared" si="8"/>
        <v>0</v>
      </c>
      <c r="P62" s="50">
        <f t="shared" si="9"/>
        <v>0</v>
      </c>
    </row>
    <row r="63" spans="1:16" ht="15.6" x14ac:dyDescent="0.3">
      <c r="A63" s="11">
        <v>60</v>
      </c>
      <c r="B63" s="18"/>
      <c r="C63" s="37" t="str">
        <f>IF($B63="","",VLOOKUP($B63,DB,'Schützen-Datenbank'!$B$1,FALSE))</f>
        <v/>
      </c>
      <c r="D63" s="37" t="str">
        <f>IF(B63="","",VLOOKUP(B63,DB,'Schützen-Datenbank'!$F$1,FALSE))</f>
        <v/>
      </c>
      <c r="E63" s="26"/>
      <c r="F63" s="26"/>
      <c r="G63" s="26"/>
      <c r="H63" s="26"/>
      <c r="I63" s="26"/>
      <c r="J63" s="26"/>
      <c r="K63" s="11">
        <f t="shared" si="5"/>
        <v>0</v>
      </c>
      <c r="L63" s="11">
        <f t="shared" si="6"/>
        <v>0</v>
      </c>
      <c r="N63" s="50">
        <f t="shared" si="7"/>
        <v>0</v>
      </c>
      <c r="O63" s="50">
        <f t="shared" si="8"/>
        <v>0</v>
      </c>
      <c r="P63" s="50">
        <f t="shared" si="9"/>
        <v>0</v>
      </c>
    </row>
    <row r="64" spans="1:16" ht="15.6" x14ac:dyDescent="0.3">
      <c r="A64" s="11">
        <v>61</v>
      </c>
      <c r="B64" s="18"/>
      <c r="C64" s="37" t="str">
        <f>IF($B64="","",VLOOKUP($B64,DB,'Schützen-Datenbank'!$B$1,FALSE))</f>
        <v/>
      </c>
      <c r="D64" s="37" t="str">
        <f>IF(B64="","",VLOOKUP(B64,DB,'Schützen-Datenbank'!$F$1,FALSE))</f>
        <v/>
      </c>
      <c r="E64" s="26"/>
      <c r="F64" s="26"/>
      <c r="G64" s="26"/>
      <c r="H64" s="26"/>
      <c r="I64" s="26"/>
      <c r="J64" s="26"/>
      <c r="K64" s="11">
        <f t="shared" si="5"/>
        <v>0</v>
      </c>
      <c r="L64" s="11">
        <f t="shared" si="6"/>
        <v>0</v>
      </c>
      <c r="N64" s="50">
        <f t="shared" si="7"/>
        <v>0</v>
      </c>
      <c r="O64" s="50">
        <f t="shared" si="8"/>
        <v>0</v>
      </c>
      <c r="P64" s="50">
        <f t="shared" si="9"/>
        <v>0</v>
      </c>
    </row>
    <row r="65" spans="1:16" ht="15.6" x14ac:dyDescent="0.3">
      <c r="A65" s="11">
        <v>62</v>
      </c>
      <c r="B65" s="18"/>
      <c r="C65" s="37" t="str">
        <f>IF($B65="","",VLOOKUP($B65,DB,'Schützen-Datenbank'!$B$1,FALSE))</f>
        <v/>
      </c>
      <c r="D65" s="37" t="str">
        <f>IF(B65="","",VLOOKUP(B65,DB,'Schützen-Datenbank'!$F$1,FALSE))</f>
        <v/>
      </c>
      <c r="E65" s="26"/>
      <c r="F65" s="26"/>
      <c r="G65" s="26"/>
      <c r="H65" s="26"/>
      <c r="I65" s="26"/>
      <c r="J65" s="26"/>
      <c r="K65" s="11">
        <f t="shared" si="5"/>
        <v>0</v>
      </c>
      <c r="L65" s="11">
        <f t="shared" si="6"/>
        <v>0</v>
      </c>
      <c r="N65" s="50">
        <f t="shared" si="7"/>
        <v>0</v>
      </c>
      <c r="O65" s="50">
        <f t="shared" si="8"/>
        <v>0</v>
      </c>
      <c r="P65" s="50">
        <f t="shared" si="9"/>
        <v>0</v>
      </c>
    </row>
    <row r="66" spans="1:16" ht="15.6" x14ac:dyDescent="0.3">
      <c r="A66" s="11">
        <v>63</v>
      </c>
      <c r="B66" s="18"/>
      <c r="C66" s="37" t="str">
        <f>IF($B66="","",VLOOKUP($B66,DB,'Schützen-Datenbank'!$B$1,FALSE))</f>
        <v/>
      </c>
      <c r="D66" s="37" t="str">
        <f>IF(B66="","",VLOOKUP(B66,DB,'Schützen-Datenbank'!$F$1,FALSE))</f>
        <v/>
      </c>
      <c r="E66" s="26"/>
      <c r="F66" s="26"/>
      <c r="G66" s="26"/>
      <c r="H66" s="26"/>
      <c r="I66" s="26"/>
      <c r="J66" s="26"/>
      <c r="K66" s="11">
        <f t="shared" si="5"/>
        <v>0</v>
      </c>
      <c r="L66" s="11">
        <f t="shared" si="6"/>
        <v>0</v>
      </c>
      <c r="N66" s="50">
        <f t="shared" si="7"/>
        <v>0</v>
      </c>
      <c r="O66" s="50">
        <f t="shared" si="8"/>
        <v>0</v>
      </c>
      <c r="P66" s="50">
        <f t="shared" si="9"/>
        <v>0</v>
      </c>
    </row>
    <row r="67" spans="1:16" ht="15.6" x14ac:dyDescent="0.3">
      <c r="A67" s="11">
        <v>64</v>
      </c>
      <c r="B67" s="18"/>
      <c r="C67" s="37" t="str">
        <f>IF($B67="","",VLOOKUP($B67,DB,'Schützen-Datenbank'!$B$1,FALSE))</f>
        <v/>
      </c>
      <c r="D67" s="37" t="str">
        <f>IF(B67="","",VLOOKUP(B67,DB,'Schützen-Datenbank'!$F$1,FALSE))</f>
        <v/>
      </c>
      <c r="E67" s="26"/>
      <c r="F67" s="26"/>
      <c r="G67" s="26"/>
      <c r="H67" s="26"/>
      <c r="I67" s="26"/>
      <c r="J67" s="26"/>
      <c r="K67" s="11">
        <f t="shared" si="5"/>
        <v>0</v>
      </c>
      <c r="L67" s="11">
        <f t="shared" si="6"/>
        <v>0</v>
      </c>
      <c r="N67" s="50">
        <f t="shared" si="7"/>
        <v>0</v>
      </c>
      <c r="O67" s="50">
        <f t="shared" si="8"/>
        <v>0</v>
      </c>
      <c r="P67" s="50">
        <f t="shared" si="9"/>
        <v>0</v>
      </c>
    </row>
    <row r="68" spans="1:16" ht="15.6" x14ac:dyDescent="0.3">
      <c r="A68" s="11">
        <v>65</v>
      </c>
      <c r="B68" s="18"/>
      <c r="C68" s="37" t="str">
        <f>IF($B68="","",VLOOKUP($B68,DB,'Schützen-Datenbank'!$B$1,FALSE))</f>
        <v/>
      </c>
      <c r="D68" s="37" t="str">
        <f>IF(B68="","",VLOOKUP(B68,DB,'Schützen-Datenbank'!$F$1,FALSE))</f>
        <v/>
      </c>
      <c r="E68" s="26"/>
      <c r="F68" s="26"/>
      <c r="G68" s="26"/>
      <c r="H68" s="26"/>
      <c r="I68" s="26"/>
      <c r="J68" s="26"/>
      <c r="K68" s="11">
        <f t="shared" ref="K68:K87" si="10">MAX(G68:I68)</f>
        <v>0</v>
      </c>
      <c r="L68" s="11">
        <f t="shared" ref="L68:L87" si="11">SUM(E68+F68+J68)+N68</f>
        <v>0</v>
      </c>
      <c r="N68" s="50">
        <f t="shared" ref="N68:N87" si="12">SUM(G68:I68)-O68</f>
        <v>0</v>
      </c>
      <c r="O68" s="50">
        <f t="shared" ref="O68:O87" si="13">MIN(G68:I68)</f>
        <v>0</v>
      </c>
      <c r="P68" s="50">
        <f t="shared" ref="P68:P87" si="14">(SUM(E68:F68))</f>
        <v>0</v>
      </c>
    </row>
    <row r="69" spans="1:16" ht="15.6" x14ac:dyDescent="0.3">
      <c r="A69" s="11">
        <v>66</v>
      </c>
      <c r="B69" s="18"/>
      <c r="C69" s="37" t="str">
        <f>IF($B69="","",VLOOKUP($B69,DB,'Schützen-Datenbank'!$B$1,FALSE))</f>
        <v/>
      </c>
      <c r="D69" s="37" t="str">
        <f>IF(B69="","",VLOOKUP(B69,DB,'Schützen-Datenbank'!$F$1,FALSE))</f>
        <v/>
      </c>
      <c r="E69" s="26"/>
      <c r="F69" s="26"/>
      <c r="G69" s="26"/>
      <c r="H69" s="26"/>
      <c r="I69" s="26"/>
      <c r="J69" s="26"/>
      <c r="K69" s="11">
        <f t="shared" si="10"/>
        <v>0</v>
      </c>
      <c r="L69" s="11">
        <f t="shared" si="11"/>
        <v>0</v>
      </c>
      <c r="N69" s="50">
        <f t="shared" si="12"/>
        <v>0</v>
      </c>
      <c r="O69" s="50">
        <f t="shared" si="13"/>
        <v>0</v>
      </c>
      <c r="P69" s="50">
        <f t="shared" si="14"/>
        <v>0</v>
      </c>
    </row>
    <row r="70" spans="1:16" ht="15.6" x14ac:dyDescent="0.3">
      <c r="A70" s="11">
        <v>67</v>
      </c>
      <c r="B70" s="18"/>
      <c r="C70" s="37" t="str">
        <f>IF($B70="","",VLOOKUP($B70,DB,'Schützen-Datenbank'!$B$1,FALSE))</f>
        <v/>
      </c>
      <c r="D70" s="37" t="str">
        <f>IF(B70="","",VLOOKUP(B70,DB,'Schützen-Datenbank'!$F$1,FALSE))</f>
        <v/>
      </c>
      <c r="E70" s="26"/>
      <c r="F70" s="26"/>
      <c r="G70" s="26"/>
      <c r="H70" s="26"/>
      <c r="I70" s="26"/>
      <c r="J70" s="26"/>
      <c r="K70" s="11">
        <f t="shared" si="10"/>
        <v>0</v>
      </c>
      <c r="L70" s="11">
        <f t="shared" si="11"/>
        <v>0</v>
      </c>
      <c r="N70" s="50">
        <f t="shared" si="12"/>
        <v>0</v>
      </c>
      <c r="O70" s="50">
        <f t="shared" si="13"/>
        <v>0</v>
      </c>
      <c r="P70" s="50">
        <f t="shared" si="14"/>
        <v>0</v>
      </c>
    </row>
    <row r="71" spans="1:16" ht="15.6" x14ac:dyDescent="0.3">
      <c r="A71" s="11">
        <v>68</v>
      </c>
      <c r="B71" s="18"/>
      <c r="C71" s="37" t="str">
        <f>IF($B71="","",VLOOKUP($B71,DB,'Schützen-Datenbank'!$B$1,FALSE))</f>
        <v/>
      </c>
      <c r="D71" s="37" t="str">
        <f>IF(B71="","",VLOOKUP(B71,DB,'Schützen-Datenbank'!$F$1,FALSE))</f>
        <v/>
      </c>
      <c r="E71" s="26"/>
      <c r="F71" s="26"/>
      <c r="G71" s="26"/>
      <c r="H71" s="26"/>
      <c r="I71" s="26"/>
      <c r="J71" s="26"/>
      <c r="K71" s="11">
        <f t="shared" si="10"/>
        <v>0</v>
      </c>
      <c r="L71" s="11">
        <f t="shared" si="11"/>
        <v>0</v>
      </c>
      <c r="N71" s="50">
        <f t="shared" si="12"/>
        <v>0</v>
      </c>
      <c r="O71" s="50">
        <f t="shared" si="13"/>
        <v>0</v>
      </c>
      <c r="P71" s="50">
        <f t="shared" si="14"/>
        <v>0</v>
      </c>
    </row>
    <row r="72" spans="1:16" ht="15.6" x14ac:dyDescent="0.3">
      <c r="A72" s="11">
        <v>69</v>
      </c>
      <c r="B72" s="18"/>
      <c r="C72" s="37" t="str">
        <f>IF($B72="","",VLOOKUP($B72,DB,'Schützen-Datenbank'!$B$1,FALSE))</f>
        <v/>
      </c>
      <c r="D72" s="37" t="str">
        <f>IF(B72="","",VLOOKUP(B72,DB,'Schützen-Datenbank'!$F$1,FALSE))</f>
        <v/>
      </c>
      <c r="E72" s="26"/>
      <c r="F72" s="26"/>
      <c r="G72" s="26"/>
      <c r="H72" s="26"/>
      <c r="I72" s="26"/>
      <c r="J72" s="26"/>
      <c r="K72" s="11">
        <f t="shared" si="10"/>
        <v>0</v>
      </c>
      <c r="L72" s="11">
        <f t="shared" si="11"/>
        <v>0</v>
      </c>
      <c r="N72" s="50">
        <f t="shared" si="12"/>
        <v>0</v>
      </c>
      <c r="O72" s="50">
        <f t="shared" si="13"/>
        <v>0</v>
      </c>
      <c r="P72" s="50">
        <f t="shared" si="14"/>
        <v>0</v>
      </c>
    </row>
    <row r="73" spans="1:16" ht="15.6" x14ac:dyDescent="0.3">
      <c r="A73" s="11">
        <v>70</v>
      </c>
      <c r="B73" s="18"/>
      <c r="C73" s="37" t="str">
        <f>IF($B73="","",VLOOKUP($B73,DB,'Schützen-Datenbank'!$B$1,FALSE))</f>
        <v/>
      </c>
      <c r="D73" s="37" t="str">
        <f>IF(B73="","",VLOOKUP(B73,DB,'Schützen-Datenbank'!$F$1,FALSE))</f>
        <v/>
      </c>
      <c r="E73" s="26"/>
      <c r="F73" s="26"/>
      <c r="G73" s="26"/>
      <c r="H73" s="26"/>
      <c r="I73" s="26"/>
      <c r="J73" s="26"/>
      <c r="K73" s="11">
        <f t="shared" si="10"/>
        <v>0</v>
      </c>
      <c r="L73" s="11">
        <f t="shared" si="11"/>
        <v>0</v>
      </c>
      <c r="N73" s="50">
        <f t="shared" si="12"/>
        <v>0</v>
      </c>
      <c r="O73" s="50">
        <f t="shared" si="13"/>
        <v>0</v>
      </c>
      <c r="P73" s="50">
        <f t="shared" si="14"/>
        <v>0</v>
      </c>
    </row>
    <row r="74" spans="1:16" ht="15.6" x14ac:dyDescent="0.3">
      <c r="A74" s="11">
        <v>71</v>
      </c>
      <c r="B74" s="18"/>
      <c r="C74" s="37" t="str">
        <f>IF($B74="","",VLOOKUP($B74,DB,'Schützen-Datenbank'!$B$1,FALSE))</f>
        <v/>
      </c>
      <c r="D74" s="37" t="str">
        <f>IF(B74="","",VLOOKUP(B74,DB,'Schützen-Datenbank'!$F$1,FALSE))</f>
        <v/>
      </c>
      <c r="E74" s="26"/>
      <c r="F74" s="26"/>
      <c r="G74" s="26"/>
      <c r="H74" s="26"/>
      <c r="I74" s="26"/>
      <c r="J74" s="26"/>
      <c r="K74" s="11">
        <f t="shared" si="10"/>
        <v>0</v>
      </c>
      <c r="L74" s="11">
        <f t="shared" si="11"/>
        <v>0</v>
      </c>
      <c r="N74" s="50">
        <f t="shared" si="12"/>
        <v>0</v>
      </c>
      <c r="O74" s="50">
        <f t="shared" si="13"/>
        <v>0</v>
      </c>
      <c r="P74" s="50">
        <f t="shared" si="14"/>
        <v>0</v>
      </c>
    </row>
    <row r="75" spans="1:16" ht="15.6" x14ac:dyDescent="0.3">
      <c r="A75" s="11">
        <v>72</v>
      </c>
      <c r="B75" s="18"/>
      <c r="C75" s="37" t="str">
        <f>IF($B75="","",VLOOKUP($B75,DB,'Schützen-Datenbank'!$B$1,FALSE))</f>
        <v/>
      </c>
      <c r="D75" s="37" t="str">
        <f>IF(B75="","",VLOOKUP(B75,DB,'Schützen-Datenbank'!$F$1,FALSE))</f>
        <v/>
      </c>
      <c r="E75" s="26"/>
      <c r="F75" s="26"/>
      <c r="G75" s="26"/>
      <c r="H75" s="26"/>
      <c r="I75" s="26"/>
      <c r="J75" s="26"/>
      <c r="K75" s="11">
        <f t="shared" si="10"/>
        <v>0</v>
      </c>
      <c r="L75" s="11">
        <f t="shared" si="11"/>
        <v>0</v>
      </c>
      <c r="N75" s="50">
        <f t="shared" si="12"/>
        <v>0</v>
      </c>
      <c r="O75" s="50">
        <f t="shared" si="13"/>
        <v>0</v>
      </c>
      <c r="P75" s="50">
        <f t="shared" si="14"/>
        <v>0</v>
      </c>
    </row>
    <row r="76" spans="1:16" ht="15.6" x14ac:dyDescent="0.3">
      <c r="A76" s="11">
        <v>73</v>
      </c>
      <c r="B76" s="18"/>
      <c r="C76" s="37" t="str">
        <f>IF($B76="","",VLOOKUP($B76,DB,'Schützen-Datenbank'!$B$1,FALSE))</f>
        <v/>
      </c>
      <c r="D76" s="37" t="str">
        <f>IF(B76="","",VLOOKUP(B76,DB,'Schützen-Datenbank'!$F$1,FALSE))</f>
        <v/>
      </c>
      <c r="E76" s="26"/>
      <c r="F76" s="26"/>
      <c r="G76" s="26"/>
      <c r="H76" s="26"/>
      <c r="I76" s="26"/>
      <c r="J76" s="26"/>
      <c r="K76" s="11">
        <f t="shared" si="10"/>
        <v>0</v>
      </c>
      <c r="L76" s="11">
        <f t="shared" si="11"/>
        <v>0</v>
      </c>
      <c r="N76" s="50">
        <f t="shared" si="12"/>
        <v>0</v>
      </c>
      <c r="O76" s="50">
        <f t="shared" si="13"/>
        <v>0</v>
      </c>
      <c r="P76" s="50">
        <f t="shared" si="14"/>
        <v>0</v>
      </c>
    </row>
    <row r="77" spans="1:16" ht="15.6" x14ac:dyDescent="0.3">
      <c r="A77" s="11">
        <v>74</v>
      </c>
      <c r="B77" s="18"/>
      <c r="C77" s="37" t="str">
        <f>IF($B77="","",VLOOKUP($B77,DB,'Schützen-Datenbank'!$B$1,FALSE))</f>
        <v/>
      </c>
      <c r="D77" s="37" t="str">
        <f>IF(B77="","",VLOOKUP(B77,DB,'Schützen-Datenbank'!$F$1,FALSE))</f>
        <v/>
      </c>
      <c r="E77" s="26"/>
      <c r="F77" s="26"/>
      <c r="G77" s="26"/>
      <c r="H77" s="26"/>
      <c r="I77" s="26"/>
      <c r="J77" s="26"/>
      <c r="K77" s="11">
        <f t="shared" si="10"/>
        <v>0</v>
      </c>
      <c r="L77" s="11">
        <f t="shared" si="11"/>
        <v>0</v>
      </c>
      <c r="N77" s="50">
        <f t="shared" si="12"/>
        <v>0</v>
      </c>
      <c r="O77" s="50">
        <f t="shared" si="13"/>
        <v>0</v>
      </c>
      <c r="P77" s="50">
        <f t="shared" si="14"/>
        <v>0</v>
      </c>
    </row>
    <row r="78" spans="1:16" ht="15.6" x14ac:dyDescent="0.3">
      <c r="A78" s="11">
        <v>75</v>
      </c>
      <c r="B78" s="18"/>
      <c r="C78" s="37" t="str">
        <f>IF($B78="","",VLOOKUP($B78,DB,'Schützen-Datenbank'!$B$1,FALSE))</f>
        <v/>
      </c>
      <c r="D78" s="37" t="str">
        <f>IF(B78="","",VLOOKUP(B78,DB,'Schützen-Datenbank'!$F$1,FALSE))</f>
        <v/>
      </c>
      <c r="E78" s="26"/>
      <c r="F78" s="26"/>
      <c r="G78" s="26"/>
      <c r="H78" s="26"/>
      <c r="I78" s="26"/>
      <c r="J78" s="26"/>
      <c r="K78" s="11">
        <f t="shared" si="10"/>
        <v>0</v>
      </c>
      <c r="L78" s="11">
        <f t="shared" si="11"/>
        <v>0</v>
      </c>
      <c r="N78" s="50">
        <f t="shared" si="12"/>
        <v>0</v>
      </c>
      <c r="O78" s="50">
        <f t="shared" si="13"/>
        <v>0</v>
      </c>
      <c r="P78" s="50">
        <f t="shared" si="14"/>
        <v>0</v>
      </c>
    </row>
    <row r="79" spans="1:16" ht="15.6" x14ac:dyDescent="0.3">
      <c r="A79" s="11">
        <v>76</v>
      </c>
      <c r="B79" s="18"/>
      <c r="C79" s="37" t="str">
        <f>IF($B79="","",VLOOKUP($B79,DB,'Schützen-Datenbank'!$B$1,FALSE))</f>
        <v/>
      </c>
      <c r="D79" s="37" t="str">
        <f>IF(B79="","",VLOOKUP(B79,DB,'Schützen-Datenbank'!$F$1,FALSE))</f>
        <v/>
      </c>
      <c r="E79" s="26"/>
      <c r="F79" s="26"/>
      <c r="G79" s="26"/>
      <c r="H79" s="26"/>
      <c r="I79" s="26"/>
      <c r="J79" s="26"/>
      <c r="K79" s="11">
        <f t="shared" si="10"/>
        <v>0</v>
      </c>
      <c r="L79" s="11">
        <f t="shared" si="11"/>
        <v>0</v>
      </c>
      <c r="N79" s="50">
        <f t="shared" si="12"/>
        <v>0</v>
      </c>
      <c r="O79" s="50">
        <f t="shared" si="13"/>
        <v>0</v>
      </c>
      <c r="P79" s="50">
        <f t="shared" si="14"/>
        <v>0</v>
      </c>
    </row>
    <row r="80" spans="1:16" ht="15.6" x14ac:dyDescent="0.3">
      <c r="A80" s="11">
        <v>77</v>
      </c>
      <c r="B80" s="18"/>
      <c r="C80" s="37" t="str">
        <f>IF($B80="","",VLOOKUP($B80,DB,'Schützen-Datenbank'!$B$1,FALSE))</f>
        <v/>
      </c>
      <c r="D80" s="37" t="str">
        <f>IF(B80="","",VLOOKUP(B80,DB,'Schützen-Datenbank'!$F$1,FALSE))</f>
        <v/>
      </c>
      <c r="E80" s="26"/>
      <c r="F80" s="26"/>
      <c r="G80" s="26"/>
      <c r="H80" s="26"/>
      <c r="I80" s="26"/>
      <c r="J80" s="26"/>
      <c r="K80" s="11">
        <f t="shared" si="10"/>
        <v>0</v>
      </c>
      <c r="L80" s="11">
        <f t="shared" si="11"/>
        <v>0</v>
      </c>
      <c r="N80" s="50">
        <f t="shared" si="12"/>
        <v>0</v>
      </c>
      <c r="O80" s="50">
        <f t="shared" si="13"/>
        <v>0</v>
      </c>
      <c r="P80" s="50">
        <f t="shared" si="14"/>
        <v>0</v>
      </c>
    </row>
    <row r="81" spans="1:16" ht="15.6" x14ac:dyDescent="0.3">
      <c r="A81" s="11">
        <v>78</v>
      </c>
      <c r="B81" s="18"/>
      <c r="C81" s="37" t="str">
        <f>IF($B81="","",VLOOKUP($B81,DB,'Schützen-Datenbank'!$B$1,FALSE))</f>
        <v/>
      </c>
      <c r="D81" s="37" t="str">
        <f>IF(B81="","",VLOOKUP(B81,DB,'Schützen-Datenbank'!$F$1,FALSE))</f>
        <v/>
      </c>
      <c r="E81" s="26"/>
      <c r="F81" s="26"/>
      <c r="G81" s="26"/>
      <c r="H81" s="26"/>
      <c r="I81" s="26"/>
      <c r="J81" s="26"/>
      <c r="K81" s="11">
        <f t="shared" si="10"/>
        <v>0</v>
      </c>
      <c r="L81" s="11">
        <f t="shared" si="11"/>
        <v>0</v>
      </c>
      <c r="N81" s="50">
        <f t="shared" si="12"/>
        <v>0</v>
      </c>
      <c r="O81" s="50">
        <f t="shared" si="13"/>
        <v>0</v>
      </c>
      <c r="P81" s="50">
        <f t="shared" si="14"/>
        <v>0</v>
      </c>
    </row>
    <row r="82" spans="1:16" ht="15.6" x14ac:dyDescent="0.3">
      <c r="A82" s="11">
        <v>79</v>
      </c>
      <c r="B82" s="18"/>
      <c r="C82" s="37" t="str">
        <f>IF($B82="","",VLOOKUP($B82,DB,'Schützen-Datenbank'!$B$1,FALSE))</f>
        <v/>
      </c>
      <c r="D82" s="37" t="str">
        <f>IF(B82="","",VLOOKUP(B82,DB,'Schützen-Datenbank'!$F$1,FALSE))</f>
        <v/>
      </c>
      <c r="E82" s="26"/>
      <c r="F82" s="26"/>
      <c r="G82" s="26"/>
      <c r="H82" s="26"/>
      <c r="I82" s="26"/>
      <c r="J82" s="26"/>
      <c r="K82" s="11">
        <f t="shared" si="10"/>
        <v>0</v>
      </c>
      <c r="L82" s="11">
        <f t="shared" si="11"/>
        <v>0</v>
      </c>
      <c r="N82" s="50">
        <f t="shared" si="12"/>
        <v>0</v>
      </c>
      <c r="O82" s="50">
        <f t="shared" si="13"/>
        <v>0</v>
      </c>
      <c r="P82" s="50">
        <f t="shared" si="14"/>
        <v>0</v>
      </c>
    </row>
    <row r="83" spans="1:16" ht="15.6" x14ac:dyDescent="0.3">
      <c r="A83" s="11">
        <v>80</v>
      </c>
      <c r="B83" s="18"/>
      <c r="C83" s="37" t="str">
        <f>IF($B83="","",VLOOKUP($B83,DB,'Schützen-Datenbank'!$B$1,FALSE))</f>
        <v/>
      </c>
      <c r="D83" s="37" t="str">
        <f>IF(B83="","",VLOOKUP(B83,DB,'Schützen-Datenbank'!$F$1,FALSE))</f>
        <v/>
      </c>
      <c r="E83" s="26"/>
      <c r="F83" s="26"/>
      <c r="G83" s="26"/>
      <c r="H83" s="26"/>
      <c r="I83" s="26"/>
      <c r="J83" s="26"/>
      <c r="K83" s="11">
        <f t="shared" si="10"/>
        <v>0</v>
      </c>
      <c r="L83" s="11">
        <f t="shared" si="11"/>
        <v>0</v>
      </c>
      <c r="N83" s="50">
        <f t="shared" si="12"/>
        <v>0</v>
      </c>
      <c r="O83" s="50">
        <f t="shared" si="13"/>
        <v>0</v>
      </c>
      <c r="P83" s="50">
        <f t="shared" si="14"/>
        <v>0</v>
      </c>
    </row>
    <row r="84" spans="1:16" ht="15.6" x14ac:dyDescent="0.3">
      <c r="A84" s="11">
        <v>81</v>
      </c>
      <c r="B84" s="18"/>
      <c r="C84" s="37" t="str">
        <f>IF($B84="","",VLOOKUP($B84,DB,'Schützen-Datenbank'!$B$1,FALSE))</f>
        <v/>
      </c>
      <c r="D84" s="37" t="str">
        <f>IF(B84="","",VLOOKUP(B84,DB,'Schützen-Datenbank'!$F$1,FALSE))</f>
        <v/>
      </c>
      <c r="E84" s="26"/>
      <c r="F84" s="26"/>
      <c r="G84" s="26"/>
      <c r="H84" s="26"/>
      <c r="I84" s="26"/>
      <c r="J84" s="26"/>
      <c r="K84" s="11">
        <f t="shared" si="10"/>
        <v>0</v>
      </c>
      <c r="L84" s="11">
        <f t="shared" si="11"/>
        <v>0</v>
      </c>
      <c r="N84" s="50">
        <f t="shared" si="12"/>
        <v>0</v>
      </c>
      <c r="O84" s="50">
        <f t="shared" si="13"/>
        <v>0</v>
      </c>
      <c r="P84" s="50">
        <f t="shared" si="14"/>
        <v>0</v>
      </c>
    </row>
    <row r="85" spans="1:16" ht="15.6" x14ac:dyDescent="0.3">
      <c r="A85" s="11">
        <v>82</v>
      </c>
      <c r="B85" s="18"/>
      <c r="C85" s="37" t="str">
        <f>IF($B85="","",VLOOKUP($B85,DB,'Schützen-Datenbank'!$B$1,FALSE))</f>
        <v/>
      </c>
      <c r="D85" s="37" t="str">
        <f>IF(B85="","",VLOOKUP(B85,DB,'Schützen-Datenbank'!$F$1,FALSE))</f>
        <v/>
      </c>
      <c r="E85" s="26"/>
      <c r="F85" s="26"/>
      <c r="G85" s="26"/>
      <c r="H85" s="26"/>
      <c r="I85" s="26"/>
      <c r="J85" s="26"/>
      <c r="K85" s="11">
        <f t="shared" si="10"/>
        <v>0</v>
      </c>
      <c r="L85" s="11">
        <f t="shared" si="11"/>
        <v>0</v>
      </c>
      <c r="N85" s="50">
        <f t="shared" si="12"/>
        <v>0</v>
      </c>
      <c r="O85" s="50">
        <f t="shared" si="13"/>
        <v>0</v>
      </c>
      <c r="P85" s="50">
        <f t="shared" si="14"/>
        <v>0</v>
      </c>
    </row>
    <row r="86" spans="1:16" ht="15.6" x14ac:dyDescent="0.3">
      <c r="A86" s="11">
        <v>83</v>
      </c>
      <c r="B86" s="18"/>
      <c r="C86" s="37" t="str">
        <f>IF($B86="","",VLOOKUP($B86,DB,'Schützen-Datenbank'!$B$1,FALSE))</f>
        <v/>
      </c>
      <c r="D86" s="37" t="str">
        <f>IF(B86="","",VLOOKUP(B86,DB,'Schützen-Datenbank'!$F$1,FALSE))</f>
        <v/>
      </c>
      <c r="E86" s="26"/>
      <c r="F86" s="26"/>
      <c r="G86" s="26"/>
      <c r="H86" s="26"/>
      <c r="I86" s="26"/>
      <c r="J86" s="26"/>
      <c r="K86" s="11">
        <f t="shared" si="10"/>
        <v>0</v>
      </c>
      <c r="L86" s="11">
        <f t="shared" si="11"/>
        <v>0</v>
      </c>
      <c r="N86" s="50">
        <f t="shared" si="12"/>
        <v>0</v>
      </c>
      <c r="O86" s="50">
        <f t="shared" si="13"/>
        <v>0</v>
      </c>
      <c r="P86" s="50">
        <f t="shared" si="14"/>
        <v>0</v>
      </c>
    </row>
    <row r="87" spans="1:16" ht="15.6" x14ac:dyDescent="0.3">
      <c r="A87" s="11">
        <v>84</v>
      </c>
      <c r="B87" s="18"/>
      <c r="C87" s="37" t="str">
        <f>IF($B87="","",VLOOKUP($B87,DB,'Schützen-Datenbank'!$B$1,FALSE))</f>
        <v/>
      </c>
      <c r="D87" s="37" t="str">
        <f>IF(B87="","",VLOOKUP(B87,DB,'Schützen-Datenbank'!$F$1,FALSE))</f>
        <v/>
      </c>
      <c r="E87" s="26"/>
      <c r="F87" s="26"/>
      <c r="G87" s="26"/>
      <c r="H87" s="26"/>
      <c r="I87" s="26"/>
      <c r="J87" s="26"/>
      <c r="K87" s="11">
        <f t="shared" si="10"/>
        <v>0</v>
      </c>
      <c r="L87" s="11">
        <f t="shared" si="11"/>
        <v>0</v>
      </c>
      <c r="N87" s="50">
        <f t="shared" si="12"/>
        <v>0</v>
      </c>
      <c r="O87" s="50">
        <f t="shared" si="13"/>
        <v>0</v>
      </c>
      <c r="P87" s="50">
        <f t="shared" si="14"/>
        <v>0</v>
      </c>
    </row>
    <row r="90" spans="1:16" x14ac:dyDescent="0.3">
      <c r="C90" s="48" t="s">
        <v>395</v>
      </c>
    </row>
    <row r="91" spans="1:16" x14ac:dyDescent="0.3">
      <c r="C91" s="41" t="s">
        <v>23</v>
      </c>
    </row>
    <row r="92" spans="1:16" x14ac:dyDescent="0.3">
      <c r="C92" s="41" t="s">
        <v>24</v>
      </c>
    </row>
    <row r="93" spans="1:16" x14ac:dyDescent="0.3">
      <c r="C93" s="56" t="s">
        <v>197</v>
      </c>
    </row>
  </sheetData>
  <sheetProtection algorithmName="SHA-512" hashValue="HsO4yDeOv5SzIGD3Y71B7b5sWfXTWX58BIHzvSEldZZvDZTPfVoL507Fg9YlqRluCsvZyITkAoj4lDw5OWTnnQ==" saltValue="rKT2hYrmAdDk7glIyF7TDw==" spinCount="100000" sheet="1" objects="1" scenarios="1"/>
  <sortState xmlns:xlrd2="http://schemas.microsoft.com/office/spreadsheetml/2017/richdata2" ref="B4:P87">
    <sortCondition descending="1" ref="L4:L87"/>
    <sortCondition descending="1" ref="J4:J87"/>
    <sortCondition descending="1" ref="P4:P87"/>
    <sortCondition descending="1" ref="N4:N87"/>
  </sortState>
  <dataConsolidate/>
  <mergeCells count="4">
    <mergeCell ref="C1:G1"/>
    <mergeCell ref="H1:I1"/>
    <mergeCell ref="A2:I2"/>
    <mergeCell ref="J1:K1"/>
  </mergeCells>
  <conditionalFormatting sqref="I4:I87">
    <cfRule type="expression" dxfId="684" priority="4">
      <formula>IF(AND(I4=O4,I4=H4,I4=G4),1,0)</formula>
    </cfRule>
    <cfRule type="expression" dxfId="683" priority="675">
      <formula>IF(OR(I4&gt;O4,I4=G4),1,0)</formula>
    </cfRule>
    <cfRule type="expression" dxfId="682" priority="676">
      <formula>(I4=O4)</formula>
    </cfRule>
  </conditionalFormatting>
  <conditionalFormatting sqref="I5">
    <cfRule type="expression" dxfId="681" priority="673">
      <formula>I5&gt;O5</formula>
    </cfRule>
    <cfRule type="expression" dxfId="680" priority="674">
      <formula>(I5&lt;=O5)</formula>
    </cfRule>
  </conditionalFormatting>
  <conditionalFormatting sqref="I6">
    <cfRule type="expression" dxfId="679" priority="671">
      <formula>I6&gt;O6</formula>
    </cfRule>
    <cfRule type="expression" dxfId="678" priority="672">
      <formula>(I6&lt;=O6)</formula>
    </cfRule>
  </conditionalFormatting>
  <conditionalFormatting sqref="I7">
    <cfRule type="expression" dxfId="677" priority="669">
      <formula>I7&gt;O7</formula>
    </cfRule>
    <cfRule type="expression" dxfId="676" priority="670">
      <formula>(I7&lt;=O7)</formula>
    </cfRule>
  </conditionalFormatting>
  <conditionalFormatting sqref="I8">
    <cfRule type="expression" dxfId="675" priority="667">
      <formula>I8&gt;O8</formula>
    </cfRule>
    <cfRule type="expression" dxfId="674" priority="668">
      <formula>(I8&lt;=O8)</formula>
    </cfRule>
  </conditionalFormatting>
  <conditionalFormatting sqref="I9">
    <cfRule type="expression" dxfId="673" priority="665">
      <formula>I9&gt;O9</formula>
    </cfRule>
    <cfRule type="expression" dxfId="672" priority="666">
      <formula>(I9&lt;=O9)</formula>
    </cfRule>
  </conditionalFormatting>
  <conditionalFormatting sqref="I10">
    <cfRule type="expression" dxfId="671" priority="663">
      <formula>I10&gt;O10</formula>
    </cfRule>
    <cfRule type="expression" dxfId="670" priority="664">
      <formula>(I10&lt;=O10)</formula>
    </cfRule>
  </conditionalFormatting>
  <conditionalFormatting sqref="I11">
    <cfRule type="expression" dxfId="669" priority="661">
      <formula>I11&gt;O11</formula>
    </cfRule>
    <cfRule type="expression" dxfId="668" priority="662">
      <formula>(I11&lt;=O11)</formula>
    </cfRule>
  </conditionalFormatting>
  <conditionalFormatting sqref="I12">
    <cfRule type="expression" dxfId="667" priority="659">
      <formula>I12&gt;O12</formula>
    </cfRule>
    <cfRule type="expression" dxfId="666" priority="660">
      <formula>(I12&lt;=O12)</formula>
    </cfRule>
  </conditionalFormatting>
  <conditionalFormatting sqref="I13">
    <cfRule type="expression" dxfId="665" priority="657">
      <formula>I13&gt;O13</formula>
    </cfRule>
    <cfRule type="expression" dxfId="664" priority="658">
      <formula>(I13&lt;=O13)</formula>
    </cfRule>
  </conditionalFormatting>
  <conditionalFormatting sqref="I14">
    <cfRule type="expression" dxfId="663" priority="655">
      <formula>I14&gt;O14</formula>
    </cfRule>
    <cfRule type="expression" dxfId="662" priority="656">
      <formula>(I14&lt;=O14)</formula>
    </cfRule>
  </conditionalFormatting>
  <conditionalFormatting sqref="I15">
    <cfRule type="expression" dxfId="661" priority="653">
      <formula>I15&gt;O15</formula>
    </cfRule>
    <cfRule type="expression" dxfId="660" priority="654">
      <formula>(I15&lt;=O15)</formula>
    </cfRule>
  </conditionalFormatting>
  <conditionalFormatting sqref="I16">
    <cfRule type="expression" dxfId="659" priority="651">
      <formula>I16&gt;O16</formula>
    </cfRule>
    <cfRule type="expression" dxfId="658" priority="652">
      <formula>(I16&lt;=O16)</formula>
    </cfRule>
  </conditionalFormatting>
  <conditionalFormatting sqref="I17">
    <cfRule type="expression" dxfId="657" priority="649">
      <formula>I17&gt;O17</formula>
    </cfRule>
    <cfRule type="expression" dxfId="656" priority="650">
      <formula>(I17&lt;=O17)</formula>
    </cfRule>
  </conditionalFormatting>
  <conditionalFormatting sqref="I18">
    <cfRule type="expression" dxfId="655" priority="647">
      <formula>I18&gt;O18</formula>
    </cfRule>
    <cfRule type="expression" dxfId="654" priority="648">
      <formula>(I18&lt;=O18)</formula>
    </cfRule>
  </conditionalFormatting>
  <conditionalFormatting sqref="I19">
    <cfRule type="expression" dxfId="653" priority="645">
      <formula>I19&gt;O19</formula>
    </cfRule>
    <cfRule type="expression" dxfId="652" priority="646">
      <formula>(I19&lt;=O19)</formula>
    </cfRule>
  </conditionalFormatting>
  <conditionalFormatting sqref="I20">
    <cfRule type="expression" dxfId="651" priority="643">
      <formula>I20&gt;O20</formula>
    </cfRule>
    <cfRule type="expression" dxfId="650" priority="644">
      <formula>(I20&lt;=O20)</formula>
    </cfRule>
  </conditionalFormatting>
  <conditionalFormatting sqref="I21">
    <cfRule type="expression" dxfId="649" priority="641">
      <formula>I21&gt;O21</formula>
    </cfRule>
    <cfRule type="expression" dxfId="648" priority="642">
      <formula>(I21&lt;=O21)</formula>
    </cfRule>
  </conditionalFormatting>
  <conditionalFormatting sqref="I22">
    <cfRule type="expression" dxfId="647" priority="639">
      <formula>I22&gt;O22</formula>
    </cfRule>
    <cfRule type="expression" dxfId="646" priority="640">
      <formula>(I22&lt;=O22)</formula>
    </cfRule>
  </conditionalFormatting>
  <conditionalFormatting sqref="I23">
    <cfRule type="expression" dxfId="645" priority="637">
      <formula>I23&gt;O23</formula>
    </cfRule>
    <cfRule type="expression" dxfId="644" priority="638">
      <formula>(I23&lt;=O23)</formula>
    </cfRule>
  </conditionalFormatting>
  <conditionalFormatting sqref="I24">
    <cfRule type="expression" dxfId="643" priority="635">
      <formula>I24&gt;O24</formula>
    </cfRule>
    <cfRule type="expression" dxfId="642" priority="636">
      <formula>(I24&lt;=O24)</formula>
    </cfRule>
  </conditionalFormatting>
  <conditionalFormatting sqref="I25">
    <cfRule type="expression" dxfId="641" priority="633">
      <formula>I25&gt;O25</formula>
    </cfRule>
    <cfRule type="expression" dxfId="640" priority="634">
      <formula>(I25&lt;=O25)</formula>
    </cfRule>
  </conditionalFormatting>
  <conditionalFormatting sqref="I26">
    <cfRule type="expression" dxfId="639" priority="631">
      <formula>I26&gt;O26</formula>
    </cfRule>
    <cfRule type="expression" dxfId="638" priority="632">
      <formula>(I26&lt;=O26)</formula>
    </cfRule>
  </conditionalFormatting>
  <conditionalFormatting sqref="I27">
    <cfRule type="expression" dxfId="637" priority="629">
      <formula>I27&gt;O27</formula>
    </cfRule>
    <cfRule type="expression" dxfId="636" priority="630">
      <formula>(I27&lt;=O27)</formula>
    </cfRule>
  </conditionalFormatting>
  <conditionalFormatting sqref="I28">
    <cfRule type="expression" dxfId="635" priority="627">
      <formula>I28&gt;O28</formula>
    </cfRule>
    <cfRule type="expression" dxfId="634" priority="628">
      <formula>(I28&lt;=O28)</formula>
    </cfRule>
  </conditionalFormatting>
  <conditionalFormatting sqref="I29">
    <cfRule type="expression" dxfId="633" priority="625">
      <formula>I29&gt;O29</formula>
    </cfRule>
    <cfRule type="expression" dxfId="632" priority="626">
      <formula>(I29&lt;=O29)</formula>
    </cfRule>
  </conditionalFormatting>
  <conditionalFormatting sqref="I30">
    <cfRule type="expression" dxfId="631" priority="623">
      <formula>I30&gt;O30</formula>
    </cfRule>
    <cfRule type="expression" dxfId="630" priority="624">
      <formula>(I30&lt;=O30)</formula>
    </cfRule>
  </conditionalFormatting>
  <conditionalFormatting sqref="I31">
    <cfRule type="expression" dxfId="629" priority="621">
      <formula>I31&gt;O31</formula>
    </cfRule>
    <cfRule type="expression" dxfId="628" priority="622">
      <formula>(I31&lt;=O31)</formula>
    </cfRule>
  </conditionalFormatting>
  <conditionalFormatting sqref="I32">
    <cfRule type="expression" dxfId="627" priority="619">
      <formula>I32&gt;O32</formula>
    </cfRule>
    <cfRule type="expression" dxfId="626" priority="620">
      <formula>(I32&lt;=O32)</formula>
    </cfRule>
  </conditionalFormatting>
  <conditionalFormatting sqref="I33">
    <cfRule type="expression" dxfId="625" priority="617">
      <formula>I33&gt;O33</formula>
    </cfRule>
    <cfRule type="expression" dxfId="624" priority="618">
      <formula>(I33&lt;=O33)</formula>
    </cfRule>
  </conditionalFormatting>
  <conditionalFormatting sqref="I34">
    <cfRule type="expression" dxfId="623" priority="615">
      <formula>I34&gt;O34</formula>
    </cfRule>
    <cfRule type="expression" dxfId="622" priority="616">
      <formula>(I34&lt;=O34)</formula>
    </cfRule>
  </conditionalFormatting>
  <conditionalFormatting sqref="I35">
    <cfRule type="expression" dxfId="621" priority="613">
      <formula>I35&gt;O35</formula>
    </cfRule>
    <cfRule type="expression" dxfId="620" priority="614">
      <formula>(I35&lt;=O35)</formula>
    </cfRule>
  </conditionalFormatting>
  <conditionalFormatting sqref="I36">
    <cfRule type="expression" dxfId="619" priority="611">
      <formula>I36&gt;O36</formula>
    </cfRule>
    <cfRule type="expression" dxfId="618" priority="612">
      <formula>(I36&lt;=O36)</formula>
    </cfRule>
  </conditionalFormatting>
  <conditionalFormatting sqref="I37">
    <cfRule type="expression" dxfId="617" priority="609">
      <formula>I37&gt;O37</formula>
    </cfRule>
    <cfRule type="expression" dxfId="616" priority="610">
      <formula>(I37&lt;=O37)</formula>
    </cfRule>
  </conditionalFormatting>
  <conditionalFormatting sqref="I38">
    <cfRule type="expression" dxfId="615" priority="607">
      <formula>I38&gt;O38</formula>
    </cfRule>
    <cfRule type="expression" dxfId="614" priority="608">
      <formula>(I38&lt;=O38)</formula>
    </cfRule>
  </conditionalFormatting>
  <conditionalFormatting sqref="I39">
    <cfRule type="expression" dxfId="613" priority="605">
      <formula>I39&gt;O39</formula>
    </cfRule>
    <cfRule type="expression" dxfId="612" priority="606">
      <formula>(I39&lt;=O39)</formula>
    </cfRule>
  </conditionalFormatting>
  <conditionalFormatting sqref="I40">
    <cfRule type="expression" dxfId="611" priority="603">
      <formula>I40&gt;O40</formula>
    </cfRule>
    <cfRule type="expression" dxfId="610" priority="604">
      <formula>(I40&lt;=O40)</formula>
    </cfRule>
  </conditionalFormatting>
  <conditionalFormatting sqref="I41">
    <cfRule type="expression" dxfId="609" priority="601">
      <formula>I41&gt;O41</formula>
    </cfRule>
    <cfRule type="expression" dxfId="608" priority="602">
      <formula>(I41&lt;=O41)</formula>
    </cfRule>
  </conditionalFormatting>
  <conditionalFormatting sqref="I42">
    <cfRule type="expression" dxfId="607" priority="599">
      <formula>I42&gt;O42</formula>
    </cfRule>
    <cfRule type="expression" dxfId="606" priority="600">
      <formula>(I42&lt;=O42)</formula>
    </cfRule>
  </conditionalFormatting>
  <conditionalFormatting sqref="I43">
    <cfRule type="expression" dxfId="605" priority="597">
      <formula>I43&gt;O43</formula>
    </cfRule>
    <cfRule type="expression" dxfId="604" priority="598">
      <formula>(I43&lt;=O43)</formula>
    </cfRule>
  </conditionalFormatting>
  <conditionalFormatting sqref="I44">
    <cfRule type="expression" dxfId="603" priority="595">
      <formula>I44&gt;O44</formula>
    </cfRule>
    <cfRule type="expression" dxfId="602" priority="596">
      <formula>(I44&lt;=O44)</formula>
    </cfRule>
  </conditionalFormatting>
  <conditionalFormatting sqref="I45">
    <cfRule type="expression" dxfId="601" priority="593">
      <formula>I45&gt;O45</formula>
    </cfRule>
    <cfRule type="expression" dxfId="600" priority="594">
      <formula>(I45&lt;=O45)</formula>
    </cfRule>
  </conditionalFormatting>
  <conditionalFormatting sqref="I46">
    <cfRule type="expression" dxfId="599" priority="591">
      <formula>I46&gt;O46</formula>
    </cfRule>
    <cfRule type="expression" dxfId="598" priority="592">
      <formula>(I46&lt;=O46)</formula>
    </cfRule>
  </conditionalFormatting>
  <conditionalFormatting sqref="I47">
    <cfRule type="expression" dxfId="597" priority="589">
      <formula>I47&gt;O47</formula>
    </cfRule>
    <cfRule type="expression" dxfId="596" priority="590">
      <formula>(I47&lt;=O47)</formula>
    </cfRule>
  </conditionalFormatting>
  <conditionalFormatting sqref="I48">
    <cfRule type="expression" dxfId="595" priority="587">
      <formula>I48&gt;O48</formula>
    </cfRule>
    <cfRule type="expression" dxfId="594" priority="588">
      <formula>(I48&lt;=O48)</formula>
    </cfRule>
  </conditionalFormatting>
  <conditionalFormatting sqref="I49">
    <cfRule type="expression" dxfId="593" priority="585">
      <formula>I49&gt;O49</formula>
    </cfRule>
    <cfRule type="expression" dxfId="592" priority="586">
      <formula>(I49&lt;=O49)</formula>
    </cfRule>
  </conditionalFormatting>
  <conditionalFormatting sqref="I50">
    <cfRule type="expression" dxfId="591" priority="583">
      <formula>I50&gt;O50</formula>
    </cfRule>
    <cfRule type="expression" dxfId="590" priority="584">
      <formula>(I50&lt;=O50)</formula>
    </cfRule>
  </conditionalFormatting>
  <conditionalFormatting sqref="I51">
    <cfRule type="expression" dxfId="589" priority="581">
      <formula>I51&gt;O51</formula>
    </cfRule>
    <cfRule type="expression" dxfId="588" priority="582">
      <formula>(I51&lt;=O51)</formula>
    </cfRule>
  </conditionalFormatting>
  <conditionalFormatting sqref="I52">
    <cfRule type="expression" dxfId="587" priority="579">
      <formula>I52&gt;O52</formula>
    </cfRule>
    <cfRule type="expression" dxfId="586" priority="580">
      <formula>(I52&lt;=O52)</formula>
    </cfRule>
  </conditionalFormatting>
  <conditionalFormatting sqref="I53">
    <cfRule type="expression" dxfId="585" priority="577">
      <formula>I53&gt;O53</formula>
    </cfRule>
    <cfRule type="expression" dxfId="584" priority="578">
      <formula>(I53&lt;=O53)</formula>
    </cfRule>
  </conditionalFormatting>
  <conditionalFormatting sqref="I54">
    <cfRule type="expression" dxfId="583" priority="575">
      <formula>I54&gt;O54</formula>
    </cfRule>
    <cfRule type="expression" dxfId="582" priority="576">
      <formula>(I54&lt;=O54)</formula>
    </cfRule>
  </conditionalFormatting>
  <conditionalFormatting sqref="I55">
    <cfRule type="expression" dxfId="581" priority="573">
      <formula>I55&gt;O55</formula>
    </cfRule>
    <cfRule type="expression" dxfId="580" priority="574">
      <formula>(I55&lt;=O55)</formula>
    </cfRule>
  </conditionalFormatting>
  <conditionalFormatting sqref="I56">
    <cfRule type="expression" dxfId="579" priority="571">
      <formula>I56&gt;O56</formula>
    </cfRule>
    <cfRule type="expression" dxfId="578" priority="572">
      <formula>(I56&lt;=O56)</formula>
    </cfRule>
  </conditionalFormatting>
  <conditionalFormatting sqref="I57">
    <cfRule type="expression" dxfId="577" priority="569">
      <formula>I57&gt;O57</formula>
    </cfRule>
    <cfRule type="expression" dxfId="576" priority="570">
      <formula>(I57&lt;=O57)</formula>
    </cfRule>
  </conditionalFormatting>
  <conditionalFormatting sqref="I58">
    <cfRule type="expression" dxfId="575" priority="567">
      <formula>I58&gt;O58</formula>
    </cfRule>
    <cfRule type="expression" dxfId="574" priority="568">
      <formula>(I58&lt;=O58)</formula>
    </cfRule>
  </conditionalFormatting>
  <conditionalFormatting sqref="I59">
    <cfRule type="expression" dxfId="573" priority="565">
      <formula>I59&gt;O59</formula>
    </cfRule>
    <cfRule type="expression" dxfId="572" priority="566">
      <formula>(I59&lt;=O59)</formula>
    </cfRule>
  </conditionalFormatting>
  <conditionalFormatting sqref="I60">
    <cfRule type="expression" dxfId="571" priority="563">
      <formula>I60&gt;O60</formula>
    </cfRule>
    <cfRule type="expression" dxfId="570" priority="564">
      <formula>(I60&lt;=O60)</formula>
    </cfRule>
  </conditionalFormatting>
  <conditionalFormatting sqref="I61">
    <cfRule type="expression" dxfId="569" priority="561">
      <formula>I61&gt;O61</formula>
    </cfRule>
    <cfRule type="expression" dxfId="568" priority="562">
      <formula>(I61&lt;=O61)</formula>
    </cfRule>
  </conditionalFormatting>
  <conditionalFormatting sqref="I62">
    <cfRule type="expression" dxfId="567" priority="559">
      <formula>I62&gt;O62</formula>
    </cfRule>
    <cfRule type="expression" dxfId="566" priority="560">
      <formula>(I62&lt;=O62)</formula>
    </cfRule>
  </conditionalFormatting>
  <conditionalFormatting sqref="I63">
    <cfRule type="expression" dxfId="565" priority="557">
      <formula>I63&gt;O63</formula>
    </cfRule>
    <cfRule type="expression" dxfId="564" priority="558">
      <formula>(I63&lt;=O63)</formula>
    </cfRule>
  </conditionalFormatting>
  <conditionalFormatting sqref="I64">
    <cfRule type="expression" dxfId="563" priority="555">
      <formula>I64&gt;O64</formula>
    </cfRule>
    <cfRule type="expression" dxfId="562" priority="556">
      <formula>(I64&lt;=O64)</formula>
    </cfRule>
  </conditionalFormatting>
  <conditionalFormatting sqref="I65">
    <cfRule type="expression" dxfId="561" priority="553">
      <formula>I65&gt;O65</formula>
    </cfRule>
    <cfRule type="expression" dxfId="560" priority="554">
      <formula>(I65&lt;=O65)</formula>
    </cfRule>
  </conditionalFormatting>
  <conditionalFormatting sqref="I66">
    <cfRule type="expression" dxfId="559" priority="551">
      <formula>I66&gt;O66</formula>
    </cfRule>
    <cfRule type="expression" dxfId="558" priority="552">
      <formula>(I66&lt;=O66)</formula>
    </cfRule>
  </conditionalFormatting>
  <conditionalFormatting sqref="I67">
    <cfRule type="expression" dxfId="557" priority="549">
      <formula>I67&gt;O67</formula>
    </cfRule>
    <cfRule type="expression" dxfId="556" priority="550">
      <formula>(I67&lt;=O67)</formula>
    </cfRule>
  </conditionalFormatting>
  <conditionalFormatting sqref="I68">
    <cfRule type="expression" dxfId="555" priority="547">
      <formula>I68&gt;O68</formula>
    </cfRule>
    <cfRule type="expression" dxfId="554" priority="548">
      <formula>(I68&lt;=O68)</formula>
    </cfRule>
  </conditionalFormatting>
  <conditionalFormatting sqref="I69">
    <cfRule type="expression" dxfId="553" priority="545">
      <formula>I69&gt;O69</formula>
    </cfRule>
    <cfRule type="expression" dxfId="552" priority="546">
      <formula>(I69&lt;=O69)</formula>
    </cfRule>
  </conditionalFormatting>
  <conditionalFormatting sqref="I70">
    <cfRule type="expression" dxfId="551" priority="543">
      <formula>I70&gt;O70</formula>
    </cfRule>
    <cfRule type="expression" dxfId="550" priority="544">
      <formula>(I70&lt;=O70)</formula>
    </cfRule>
  </conditionalFormatting>
  <conditionalFormatting sqref="I71">
    <cfRule type="expression" dxfId="549" priority="541">
      <formula>I71&gt;O71</formula>
    </cfRule>
    <cfRule type="expression" dxfId="548" priority="542">
      <formula>(I71&lt;=O71)</formula>
    </cfRule>
  </conditionalFormatting>
  <conditionalFormatting sqref="I72">
    <cfRule type="expression" dxfId="547" priority="539">
      <formula>I72&gt;O72</formula>
    </cfRule>
    <cfRule type="expression" dxfId="546" priority="540">
      <formula>(I72&lt;=O72)</formula>
    </cfRule>
  </conditionalFormatting>
  <conditionalFormatting sqref="I73">
    <cfRule type="expression" dxfId="545" priority="537">
      <formula>I73&gt;O73</formula>
    </cfRule>
    <cfRule type="expression" dxfId="544" priority="538">
      <formula>(I73&lt;=O73)</formula>
    </cfRule>
  </conditionalFormatting>
  <conditionalFormatting sqref="I74">
    <cfRule type="expression" dxfId="543" priority="535">
      <formula>I74&gt;O74</formula>
    </cfRule>
    <cfRule type="expression" dxfId="542" priority="536">
      <formula>(I74&lt;=O74)</formula>
    </cfRule>
  </conditionalFormatting>
  <conditionalFormatting sqref="I75">
    <cfRule type="expression" dxfId="541" priority="533">
      <formula>I75&gt;O75</formula>
    </cfRule>
    <cfRule type="expression" dxfId="540" priority="534">
      <formula>(I75&lt;=O75)</formula>
    </cfRule>
  </conditionalFormatting>
  <conditionalFormatting sqref="I76">
    <cfRule type="expression" dxfId="539" priority="531">
      <formula>I76&gt;O76</formula>
    </cfRule>
    <cfRule type="expression" dxfId="538" priority="532">
      <formula>(I76&lt;=O76)</formula>
    </cfRule>
  </conditionalFormatting>
  <conditionalFormatting sqref="I77">
    <cfRule type="expression" dxfId="537" priority="529">
      <formula>I77&gt;O77</formula>
    </cfRule>
    <cfRule type="expression" dxfId="536" priority="530">
      <formula>(I77&lt;=O77)</formula>
    </cfRule>
  </conditionalFormatting>
  <conditionalFormatting sqref="I78">
    <cfRule type="expression" dxfId="535" priority="527">
      <formula>I78&gt;O78</formula>
    </cfRule>
    <cfRule type="expression" dxfId="534" priority="528">
      <formula>(I78&lt;=O78)</formula>
    </cfRule>
  </conditionalFormatting>
  <conditionalFormatting sqref="I79">
    <cfRule type="expression" dxfId="533" priority="525">
      <formula>I79&gt;O79</formula>
    </cfRule>
    <cfRule type="expression" dxfId="532" priority="526">
      <formula>(I79&lt;=O79)</formula>
    </cfRule>
  </conditionalFormatting>
  <conditionalFormatting sqref="I80">
    <cfRule type="expression" dxfId="531" priority="523">
      <formula>I80&gt;O80</formula>
    </cfRule>
    <cfRule type="expression" dxfId="530" priority="524">
      <formula>(I80&lt;=O80)</formula>
    </cfRule>
  </conditionalFormatting>
  <conditionalFormatting sqref="I81">
    <cfRule type="expression" dxfId="529" priority="521">
      <formula>I81&gt;O81</formula>
    </cfRule>
    <cfRule type="expression" dxfId="528" priority="522">
      <formula>(I81&lt;=O81)</formula>
    </cfRule>
  </conditionalFormatting>
  <conditionalFormatting sqref="I82">
    <cfRule type="expression" dxfId="527" priority="519">
      <formula>I82&gt;O82</formula>
    </cfRule>
    <cfRule type="expression" dxfId="526" priority="520">
      <formula>(I82&lt;=O82)</formula>
    </cfRule>
  </conditionalFormatting>
  <conditionalFormatting sqref="I83">
    <cfRule type="expression" dxfId="525" priority="517">
      <formula>I83&gt;O83</formula>
    </cfRule>
    <cfRule type="expression" dxfId="524" priority="518">
      <formula>(I83&lt;=O83)</formula>
    </cfRule>
  </conditionalFormatting>
  <conditionalFormatting sqref="I84">
    <cfRule type="expression" dxfId="523" priority="515">
      <formula>I84&gt;O84</formula>
    </cfRule>
    <cfRule type="expression" dxfId="522" priority="516">
      <formula>(I84&lt;=O84)</formula>
    </cfRule>
  </conditionalFormatting>
  <conditionalFormatting sqref="I85">
    <cfRule type="expression" dxfId="521" priority="513">
      <formula>I85&gt;O85</formula>
    </cfRule>
    <cfRule type="expression" dxfId="520" priority="514">
      <formula>(I85&lt;=O85)</formula>
    </cfRule>
  </conditionalFormatting>
  <conditionalFormatting sqref="I86">
    <cfRule type="expression" dxfId="519" priority="511">
      <formula>I86&gt;O86</formula>
    </cfRule>
    <cfRule type="expression" dxfId="518" priority="512">
      <formula>(I86&lt;=O86)</formula>
    </cfRule>
  </conditionalFormatting>
  <conditionalFormatting sqref="I87">
    <cfRule type="expression" dxfId="517" priority="509">
      <formula>I87&gt;O87</formula>
    </cfRule>
    <cfRule type="expression" dxfId="516" priority="510">
      <formula>(I87&lt;=O87)</formula>
    </cfRule>
  </conditionalFormatting>
  <conditionalFormatting sqref="H4">
    <cfRule type="expression" dxfId="515" priority="506">
      <formula>H4&gt;O4</formula>
    </cfRule>
    <cfRule type="expression" dxfId="514" priority="507">
      <formula>(H4=O4)=AND(I4=H4)</formula>
    </cfRule>
    <cfRule type="expression" dxfId="513" priority="508">
      <formula>(H4=O4)</formula>
    </cfRule>
  </conditionalFormatting>
  <conditionalFormatting sqref="H5">
    <cfRule type="expression" dxfId="512" priority="503">
      <formula>H5&gt;O5</formula>
    </cfRule>
    <cfRule type="expression" dxfId="511" priority="504">
      <formula>(H5&lt;=O5)=AND(I5=H5)</formula>
    </cfRule>
    <cfRule type="expression" dxfId="510" priority="505">
      <formula>(H5&lt;=O5)</formula>
    </cfRule>
  </conditionalFormatting>
  <conditionalFormatting sqref="H6">
    <cfRule type="expression" dxfId="509" priority="500">
      <formula>H6&gt;O6</formula>
    </cfRule>
    <cfRule type="expression" dxfId="508" priority="501">
      <formula>(H6&lt;=O6)=AND(I6=H6)</formula>
    </cfRule>
    <cfRule type="expression" dxfId="507" priority="502">
      <formula>(H6&lt;=O6)</formula>
    </cfRule>
  </conditionalFormatting>
  <conditionalFormatting sqref="H7">
    <cfRule type="expression" dxfId="506" priority="497">
      <formula>H7&gt;O7</formula>
    </cfRule>
    <cfRule type="expression" dxfId="505" priority="498">
      <formula>(H7&lt;=O7)=AND(I7=H7)</formula>
    </cfRule>
    <cfRule type="expression" dxfId="504" priority="499">
      <formula>(H7&lt;=O7)</formula>
    </cfRule>
  </conditionalFormatting>
  <conditionalFormatting sqref="H8">
    <cfRule type="expression" dxfId="503" priority="494">
      <formula>H8&gt;O8</formula>
    </cfRule>
    <cfRule type="expression" dxfId="502" priority="495">
      <formula>(H8&lt;=O8)=AND(I8=H8)</formula>
    </cfRule>
    <cfRule type="expression" dxfId="501" priority="496">
      <formula>(H8&lt;=O8)</formula>
    </cfRule>
  </conditionalFormatting>
  <conditionalFormatting sqref="H9">
    <cfRule type="expression" dxfId="500" priority="491">
      <formula>H9&gt;O9</formula>
    </cfRule>
    <cfRule type="expression" dxfId="499" priority="492">
      <formula>(H9&lt;=O9)=AND(I9=H9)</formula>
    </cfRule>
    <cfRule type="expression" dxfId="498" priority="493">
      <formula>(H9&lt;=O9)</formula>
    </cfRule>
  </conditionalFormatting>
  <conditionalFormatting sqref="H10">
    <cfRule type="expression" dxfId="497" priority="488">
      <formula>H10&gt;O10</formula>
    </cfRule>
    <cfRule type="expression" dxfId="496" priority="489">
      <formula>(H10&lt;=O10)=AND(I10=H10)</formula>
    </cfRule>
    <cfRule type="expression" dxfId="495" priority="490">
      <formula>(H10&lt;=O10)</formula>
    </cfRule>
  </conditionalFormatting>
  <conditionalFormatting sqref="H11">
    <cfRule type="expression" dxfId="494" priority="485">
      <formula>H11&gt;O11</formula>
    </cfRule>
    <cfRule type="expression" dxfId="493" priority="486">
      <formula>(H11&lt;=O11)=AND(I11=H11)</formula>
    </cfRule>
    <cfRule type="expression" dxfId="492" priority="487">
      <formula>(H11&lt;=O11)</formula>
    </cfRule>
  </conditionalFormatting>
  <conditionalFormatting sqref="H12">
    <cfRule type="expression" dxfId="491" priority="482">
      <formula>H12&gt;O12</formula>
    </cfRule>
    <cfRule type="expression" dxfId="490" priority="483">
      <formula>(H12&lt;=O12)=AND(I12=H12)</formula>
    </cfRule>
    <cfRule type="expression" dxfId="489" priority="484">
      <formula>(H12&lt;=O12)</formula>
    </cfRule>
  </conditionalFormatting>
  <conditionalFormatting sqref="H13">
    <cfRule type="expression" dxfId="488" priority="479">
      <formula>H13&gt;O13</formula>
    </cfRule>
    <cfRule type="expression" dxfId="487" priority="480">
      <formula>(H13&lt;=O13)=AND(I13=H13)</formula>
    </cfRule>
    <cfRule type="expression" dxfId="486" priority="481">
      <formula>(H13&lt;=O13)</formula>
    </cfRule>
  </conditionalFormatting>
  <conditionalFormatting sqref="H14">
    <cfRule type="expression" dxfId="485" priority="476">
      <formula>H14&gt;O14</formula>
    </cfRule>
    <cfRule type="expression" dxfId="484" priority="477">
      <formula>(H14&lt;=O14)=AND(I14=H14)</formula>
    </cfRule>
    <cfRule type="expression" dxfId="483" priority="478">
      <formula>(H14&lt;=O14)</formula>
    </cfRule>
  </conditionalFormatting>
  <conditionalFormatting sqref="H15">
    <cfRule type="expression" dxfId="482" priority="473">
      <formula>H15&gt;O15</formula>
    </cfRule>
    <cfRule type="expression" dxfId="481" priority="474">
      <formula>(H15&lt;=O15)=AND(I15=H15)</formula>
    </cfRule>
    <cfRule type="expression" dxfId="480" priority="475">
      <formula>(H15&lt;=O15)</formula>
    </cfRule>
  </conditionalFormatting>
  <conditionalFormatting sqref="H16">
    <cfRule type="expression" dxfId="479" priority="470">
      <formula>H16&gt;O16</formula>
    </cfRule>
    <cfRule type="expression" dxfId="478" priority="471">
      <formula>(H16&lt;=O16)=AND(I16=H16)</formula>
    </cfRule>
    <cfRule type="expression" dxfId="477" priority="472">
      <formula>(H16&lt;=O16)</formula>
    </cfRule>
  </conditionalFormatting>
  <conditionalFormatting sqref="H17">
    <cfRule type="expression" dxfId="476" priority="467">
      <formula>H17&gt;O17</formula>
    </cfRule>
    <cfRule type="expression" dxfId="475" priority="468">
      <formula>(H17&lt;=O17)=AND(I17=H17)</formula>
    </cfRule>
    <cfRule type="expression" dxfId="474" priority="469">
      <formula>(H17&lt;=O17)</formula>
    </cfRule>
  </conditionalFormatting>
  <conditionalFormatting sqref="H18">
    <cfRule type="expression" dxfId="473" priority="464">
      <formula>H18&gt;O18</formula>
    </cfRule>
    <cfRule type="expression" dxfId="472" priority="465">
      <formula>(H18&lt;=O18)=AND(I18=H18)</formula>
    </cfRule>
    <cfRule type="expression" dxfId="471" priority="466">
      <formula>(H18&lt;=O18)</formula>
    </cfRule>
  </conditionalFormatting>
  <conditionalFormatting sqref="H19">
    <cfRule type="expression" dxfId="470" priority="461">
      <formula>H19&gt;O19</formula>
    </cfRule>
    <cfRule type="expression" dxfId="469" priority="462">
      <formula>(H19&lt;=O19)=AND(I19=H19)</formula>
    </cfRule>
    <cfRule type="expression" dxfId="468" priority="463">
      <formula>(H19&lt;=O19)</formula>
    </cfRule>
  </conditionalFormatting>
  <conditionalFormatting sqref="H20">
    <cfRule type="expression" dxfId="467" priority="458">
      <formula>H20&gt;O20</formula>
    </cfRule>
    <cfRule type="expression" dxfId="466" priority="459">
      <formula>(H20&lt;=O20)=AND(I20=H20)</formula>
    </cfRule>
    <cfRule type="expression" dxfId="465" priority="460">
      <formula>(H20&lt;=O20)</formula>
    </cfRule>
  </conditionalFormatting>
  <conditionalFormatting sqref="H21">
    <cfRule type="expression" dxfId="464" priority="455">
      <formula>H21&gt;O21</formula>
    </cfRule>
    <cfRule type="expression" dxfId="463" priority="456">
      <formula>(H21&lt;=O21)=AND(I21=H21)</formula>
    </cfRule>
    <cfRule type="expression" dxfId="462" priority="457">
      <formula>(H21&lt;=O21)</formula>
    </cfRule>
  </conditionalFormatting>
  <conditionalFormatting sqref="H22">
    <cfRule type="expression" dxfId="461" priority="452">
      <formula>H22&gt;O22</formula>
    </cfRule>
    <cfRule type="expression" dxfId="460" priority="453">
      <formula>(H22&lt;=O22)=AND(I22=H22)</formula>
    </cfRule>
    <cfRule type="expression" dxfId="459" priority="454">
      <formula>(H22&lt;=O22)</formula>
    </cfRule>
  </conditionalFormatting>
  <conditionalFormatting sqref="H23">
    <cfRule type="expression" dxfId="458" priority="449">
      <formula>H23&gt;O23</formula>
    </cfRule>
    <cfRule type="expression" dxfId="457" priority="450">
      <formula>(H23&lt;=O23)=AND(I23=H23)</formula>
    </cfRule>
    <cfRule type="expression" dxfId="456" priority="451">
      <formula>(H23&lt;=O23)</formula>
    </cfRule>
  </conditionalFormatting>
  <conditionalFormatting sqref="H24">
    <cfRule type="expression" dxfId="455" priority="446">
      <formula>H24&gt;O24</formula>
    </cfRule>
    <cfRule type="expression" dxfId="454" priority="447">
      <formula>(H24&lt;=O24)=AND(I24=H24)</formula>
    </cfRule>
    <cfRule type="expression" dxfId="453" priority="448">
      <formula>(H24&lt;=O24)</formula>
    </cfRule>
  </conditionalFormatting>
  <conditionalFormatting sqref="H25">
    <cfRule type="expression" dxfId="452" priority="443">
      <formula>H25&gt;O25</formula>
    </cfRule>
    <cfRule type="expression" dxfId="451" priority="444">
      <formula>(H25&lt;=O25)=AND(I25=H25)</formula>
    </cfRule>
    <cfRule type="expression" dxfId="450" priority="445">
      <formula>(H25&lt;=O25)</formula>
    </cfRule>
  </conditionalFormatting>
  <conditionalFormatting sqref="H26">
    <cfRule type="expression" dxfId="449" priority="440">
      <formula>H26&gt;O26</formula>
    </cfRule>
    <cfRule type="expression" dxfId="448" priority="441">
      <formula>(H26&lt;=O26)=AND(I26=H26)</formula>
    </cfRule>
    <cfRule type="expression" dxfId="447" priority="442">
      <formula>(H26&lt;=O26)</formula>
    </cfRule>
  </conditionalFormatting>
  <conditionalFormatting sqref="H27">
    <cfRule type="expression" dxfId="446" priority="437">
      <formula>H27&gt;O27</formula>
    </cfRule>
    <cfRule type="expression" dxfId="445" priority="438">
      <formula>(H27&lt;=O27)=AND(I27=H27)</formula>
    </cfRule>
    <cfRule type="expression" dxfId="444" priority="439">
      <formula>(H27&lt;=O27)</formula>
    </cfRule>
  </conditionalFormatting>
  <conditionalFormatting sqref="H28">
    <cfRule type="expression" dxfId="443" priority="434">
      <formula>H28&gt;O28</formula>
    </cfRule>
    <cfRule type="expression" dxfId="442" priority="435">
      <formula>(H28&lt;=O28)=AND(I28=H28)</formula>
    </cfRule>
    <cfRule type="expression" dxfId="441" priority="436">
      <formula>(H28&lt;=O28)</formula>
    </cfRule>
  </conditionalFormatting>
  <conditionalFormatting sqref="H29">
    <cfRule type="expression" dxfId="440" priority="431">
      <formula>H29&gt;O29</formula>
    </cfRule>
    <cfRule type="expression" dxfId="439" priority="432">
      <formula>(H29&lt;=O29)=AND(I29=H29)</formula>
    </cfRule>
    <cfRule type="expression" dxfId="438" priority="433">
      <formula>(H29&lt;=O29)</formula>
    </cfRule>
  </conditionalFormatting>
  <conditionalFormatting sqref="H30">
    <cfRule type="expression" dxfId="437" priority="428">
      <formula>H30&gt;O30</formula>
    </cfRule>
    <cfRule type="expression" dxfId="436" priority="429">
      <formula>(H30&lt;=O30)=AND(I30=H30)</formula>
    </cfRule>
    <cfRule type="expression" dxfId="435" priority="430">
      <formula>(H30&lt;=O30)</formula>
    </cfRule>
  </conditionalFormatting>
  <conditionalFormatting sqref="H31">
    <cfRule type="expression" dxfId="434" priority="425">
      <formula>H31&gt;O31</formula>
    </cfRule>
    <cfRule type="expression" dxfId="433" priority="426">
      <formula>(H31&lt;=O31)=AND(I31=H31)</formula>
    </cfRule>
    <cfRule type="expression" dxfId="432" priority="427">
      <formula>(H31&lt;=O31)</formula>
    </cfRule>
  </conditionalFormatting>
  <conditionalFormatting sqref="H32">
    <cfRule type="expression" dxfId="431" priority="422">
      <formula>H32&gt;O32</formula>
    </cfRule>
    <cfRule type="expression" dxfId="430" priority="423">
      <formula>(H32&lt;=O32)=AND(I32=H32)</formula>
    </cfRule>
    <cfRule type="expression" dxfId="429" priority="424">
      <formula>(H32&lt;=O32)</formula>
    </cfRule>
  </conditionalFormatting>
  <conditionalFormatting sqref="H33">
    <cfRule type="expression" dxfId="428" priority="419">
      <formula>H33&gt;O33</formula>
    </cfRule>
    <cfRule type="expression" dxfId="427" priority="420">
      <formula>(H33&lt;=O33)=AND(I33=H33)</formula>
    </cfRule>
    <cfRule type="expression" dxfId="426" priority="421">
      <formula>(H33&lt;=O33)</formula>
    </cfRule>
  </conditionalFormatting>
  <conditionalFormatting sqref="H34">
    <cfRule type="expression" dxfId="425" priority="416">
      <formula>H34&gt;O34</formula>
    </cfRule>
    <cfRule type="expression" dxfId="424" priority="417">
      <formula>(H34&lt;=O34)=AND(I34=H34)</formula>
    </cfRule>
    <cfRule type="expression" dxfId="423" priority="418">
      <formula>(H34&lt;=O34)</formula>
    </cfRule>
  </conditionalFormatting>
  <conditionalFormatting sqref="H35">
    <cfRule type="expression" dxfId="422" priority="413">
      <formula>H35&gt;O35</formula>
    </cfRule>
    <cfRule type="expression" dxfId="421" priority="414">
      <formula>(H35&lt;=O35)=AND(I35=H35)</formula>
    </cfRule>
    <cfRule type="expression" dxfId="420" priority="415">
      <formula>(H35&lt;=O35)</formula>
    </cfRule>
  </conditionalFormatting>
  <conditionalFormatting sqref="H36">
    <cfRule type="expression" dxfId="419" priority="410">
      <formula>H36&gt;O36</formula>
    </cfRule>
    <cfRule type="expression" dxfId="418" priority="411">
      <formula>(H36&lt;=O36)=AND(I36=H36)</formula>
    </cfRule>
    <cfRule type="expression" dxfId="417" priority="412">
      <formula>(H36&lt;=O36)</formula>
    </cfRule>
  </conditionalFormatting>
  <conditionalFormatting sqref="H37">
    <cfRule type="expression" dxfId="416" priority="407">
      <formula>H37&gt;O37</formula>
    </cfRule>
    <cfRule type="expression" dxfId="415" priority="408">
      <formula>(H37&lt;=O37)=AND(I37=H37)</formula>
    </cfRule>
    <cfRule type="expression" dxfId="414" priority="409">
      <formula>(H37&lt;=O37)</formula>
    </cfRule>
  </conditionalFormatting>
  <conditionalFormatting sqref="H38">
    <cfRule type="expression" dxfId="413" priority="404">
      <formula>H38&gt;O38</formula>
    </cfRule>
    <cfRule type="expression" dxfId="412" priority="405">
      <formula>(H38&lt;=O38)=AND(I38=H38)</formula>
    </cfRule>
    <cfRule type="expression" dxfId="411" priority="406">
      <formula>(H38&lt;=O38)</formula>
    </cfRule>
  </conditionalFormatting>
  <conditionalFormatting sqref="H39">
    <cfRule type="expression" dxfId="410" priority="401">
      <formula>H39&gt;O39</formula>
    </cfRule>
    <cfRule type="expression" dxfId="409" priority="402">
      <formula>(H39&lt;=O39)=AND(I39=H39)</formula>
    </cfRule>
    <cfRule type="expression" dxfId="408" priority="403">
      <formula>(H39&lt;=O39)</formula>
    </cfRule>
  </conditionalFormatting>
  <conditionalFormatting sqref="H40">
    <cfRule type="expression" dxfId="407" priority="398">
      <formula>H40&gt;O40</formula>
    </cfRule>
    <cfRule type="expression" dxfId="406" priority="399">
      <formula>(H40&lt;=O40)=AND(I40=H40)</formula>
    </cfRule>
    <cfRule type="expression" dxfId="405" priority="400">
      <formula>(H40&lt;=O40)</formula>
    </cfRule>
  </conditionalFormatting>
  <conditionalFormatting sqref="H41">
    <cfRule type="expression" dxfId="404" priority="395">
      <formula>H41&gt;O41</formula>
    </cfRule>
    <cfRule type="expression" dxfId="403" priority="396">
      <formula>(H41&lt;=O41)=AND(I41=H41)</formula>
    </cfRule>
    <cfRule type="expression" dxfId="402" priority="397">
      <formula>(H41&lt;=O41)</formula>
    </cfRule>
  </conditionalFormatting>
  <conditionalFormatting sqref="H42">
    <cfRule type="expression" dxfId="401" priority="392">
      <formula>H42&gt;O42</formula>
    </cfRule>
    <cfRule type="expression" dxfId="400" priority="393">
      <formula>(H42&lt;=O42)=AND(I42=H42)</formula>
    </cfRule>
    <cfRule type="expression" dxfId="399" priority="394">
      <formula>(H42&lt;=O42)</formula>
    </cfRule>
  </conditionalFormatting>
  <conditionalFormatting sqref="H43">
    <cfRule type="expression" dxfId="398" priority="389">
      <formula>H43&gt;O43</formula>
    </cfRule>
    <cfRule type="expression" dxfId="397" priority="390">
      <formula>(H43&lt;=O43)=AND(I43=H43)</formula>
    </cfRule>
    <cfRule type="expression" dxfId="396" priority="391">
      <formula>(H43&lt;=O43)</formula>
    </cfRule>
  </conditionalFormatting>
  <conditionalFormatting sqref="H44">
    <cfRule type="expression" dxfId="395" priority="386">
      <formula>H44&gt;O44</formula>
    </cfRule>
    <cfRule type="expression" dxfId="394" priority="387">
      <formula>(H44&lt;=O44)=AND(I44=H44)</formula>
    </cfRule>
    <cfRule type="expression" dxfId="393" priority="388">
      <formula>(H44&lt;=O44)</formula>
    </cfRule>
  </conditionalFormatting>
  <conditionalFormatting sqref="H45">
    <cfRule type="expression" dxfId="392" priority="383">
      <formula>H45&gt;O45</formula>
    </cfRule>
    <cfRule type="expression" dxfId="391" priority="384">
      <formula>(H45&lt;=O45)=AND(I45=H45)</formula>
    </cfRule>
    <cfRule type="expression" dxfId="390" priority="385">
      <formula>(H45&lt;=O45)</formula>
    </cfRule>
  </conditionalFormatting>
  <conditionalFormatting sqref="H46">
    <cfRule type="expression" dxfId="389" priority="380">
      <formula>H46&gt;O46</formula>
    </cfRule>
    <cfRule type="expression" dxfId="388" priority="381">
      <formula>(H46&lt;=O46)=AND(I46=H46)</formula>
    </cfRule>
    <cfRule type="expression" dxfId="387" priority="382">
      <formula>(H46&lt;=O46)</formula>
    </cfRule>
  </conditionalFormatting>
  <conditionalFormatting sqref="H47">
    <cfRule type="expression" dxfId="386" priority="377">
      <formula>H47&gt;O47</formula>
    </cfRule>
    <cfRule type="expression" dxfId="385" priority="378">
      <formula>(H47&lt;=O47)=AND(I47=H47)</formula>
    </cfRule>
    <cfRule type="expression" dxfId="384" priority="379">
      <formula>(H47&lt;=O47)</formula>
    </cfRule>
  </conditionalFormatting>
  <conditionalFormatting sqref="H48">
    <cfRule type="expression" dxfId="383" priority="374">
      <formula>H48&gt;O48</formula>
    </cfRule>
    <cfRule type="expression" dxfId="382" priority="375">
      <formula>(H48&lt;=O48)=AND(I48=H48)</formula>
    </cfRule>
    <cfRule type="expression" dxfId="381" priority="376">
      <formula>(H48&lt;=O48)</formula>
    </cfRule>
  </conditionalFormatting>
  <conditionalFormatting sqref="H49">
    <cfRule type="expression" dxfId="380" priority="371">
      <formula>H49&gt;O49</formula>
    </cfRule>
    <cfRule type="expression" dxfId="379" priority="372">
      <formula>(H49&lt;=O49)=AND(I49=H49)</formula>
    </cfRule>
    <cfRule type="expression" dxfId="378" priority="373">
      <formula>(H49&lt;=O49)</formula>
    </cfRule>
  </conditionalFormatting>
  <conditionalFormatting sqref="H50">
    <cfRule type="expression" dxfId="377" priority="368">
      <formula>H50&gt;O50</formula>
    </cfRule>
    <cfRule type="expression" dxfId="376" priority="369">
      <formula>(H50&lt;=O50)=AND(I50=H50)</formula>
    </cfRule>
    <cfRule type="expression" dxfId="375" priority="370">
      <formula>(H50&lt;=O50)</formula>
    </cfRule>
  </conditionalFormatting>
  <conditionalFormatting sqref="H51">
    <cfRule type="expression" dxfId="374" priority="365">
      <formula>H51&gt;O51</formula>
    </cfRule>
    <cfRule type="expression" dxfId="373" priority="366">
      <formula>(H51&lt;=O51)=AND(I51=H51)</formula>
    </cfRule>
    <cfRule type="expression" dxfId="372" priority="367">
      <formula>(H51&lt;=O51)</formula>
    </cfRule>
  </conditionalFormatting>
  <conditionalFormatting sqref="H52">
    <cfRule type="expression" dxfId="371" priority="362">
      <formula>H52&gt;O52</formula>
    </cfRule>
    <cfRule type="expression" dxfId="370" priority="363">
      <formula>(H52&lt;=O52)=AND(I52=H52)</formula>
    </cfRule>
    <cfRule type="expression" dxfId="369" priority="364">
      <formula>(H52&lt;=O52)</formula>
    </cfRule>
  </conditionalFormatting>
  <conditionalFormatting sqref="H53">
    <cfRule type="expression" dxfId="368" priority="359">
      <formula>H53&gt;O53</formula>
    </cfRule>
    <cfRule type="expression" dxfId="367" priority="360">
      <formula>(H53&lt;=O53)=AND(I53=H53)</formula>
    </cfRule>
    <cfRule type="expression" dxfId="366" priority="361">
      <formula>(H53&lt;=O53)</formula>
    </cfRule>
  </conditionalFormatting>
  <conditionalFormatting sqref="H54">
    <cfRule type="expression" dxfId="365" priority="356">
      <formula>H54&gt;O54</formula>
    </cfRule>
    <cfRule type="expression" dxfId="364" priority="357">
      <formula>(H54&lt;=O54)=AND(I54=H54)</formula>
    </cfRule>
    <cfRule type="expression" dxfId="363" priority="358">
      <formula>(H54&lt;=O54)</formula>
    </cfRule>
  </conditionalFormatting>
  <conditionalFormatting sqref="H55">
    <cfRule type="expression" dxfId="362" priority="353">
      <formula>H55&gt;O55</formula>
    </cfRule>
    <cfRule type="expression" dxfId="361" priority="354">
      <formula>(H55&lt;=O55)=AND(I55=H55)</formula>
    </cfRule>
    <cfRule type="expression" dxfId="360" priority="355">
      <formula>(H55&lt;=O55)</formula>
    </cfRule>
  </conditionalFormatting>
  <conditionalFormatting sqref="H56">
    <cfRule type="expression" dxfId="359" priority="350">
      <formula>H56&gt;O56</formula>
    </cfRule>
    <cfRule type="expression" dxfId="358" priority="351">
      <formula>(H56&lt;=O56)=AND(I56=H56)</formula>
    </cfRule>
    <cfRule type="expression" dxfId="357" priority="352">
      <formula>(H56&lt;=O56)</formula>
    </cfRule>
  </conditionalFormatting>
  <conditionalFormatting sqref="H57">
    <cfRule type="expression" dxfId="356" priority="347">
      <formula>H57&gt;O57</formula>
    </cfRule>
    <cfRule type="expression" dxfId="355" priority="348">
      <formula>(H57&lt;=O57)=AND(I57=H57)</formula>
    </cfRule>
    <cfRule type="expression" dxfId="354" priority="349">
      <formula>(H57&lt;=O57)</formula>
    </cfRule>
  </conditionalFormatting>
  <conditionalFormatting sqref="H58">
    <cfRule type="expression" dxfId="353" priority="344">
      <formula>H58&gt;O58</formula>
    </cfRule>
    <cfRule type="expression" dxfId="352" priority="345">
      <formula>(H58&lt;=O58)=AND(I58=H58)</formula>
    </cfRule>
    <cfRule type="expression" dxfId="351" priority="346">
      <formula>(H58&lt;=O58)</formula>
    </cfRule>
  </conditionalFormatting>
  <conditionalFormatting sqref="H59">
    <cfRule type="expression" dxfId="350" priority="341">
      <formula>H59&gt;O59</formula>
    </cfRule>
    <cfRule type="expression" dxfId="349" priority="342">
      <formula>(H59&lt;=O59)=AND(I59=H59)</formula>
    </cfRule>
    <cfRule type="expression" dxfId="348" priority="343">
      <formula>(H59&lt;=O59)</formula>
    </cfRule>
  </conditionalFormatting>
  <conditionalFormatting sqref="H60">
    <cfRule type="expression" dxfId="347" priority="338">
      <formula>H60&gt;O60</formula>
    </cfRule>
    <cfRule type="expression" dxfId="346" priority="339">
      <formula>(H60&lt;=O60)=AND(I60=H60)</formula>
    </cfRule>
    <cfRule type="expression" dxfId="345" priority="340">
      <formula>(H60&lt;=O60)</formula>
    </cfRule>
  </conditionalFormatting>
  <conditionalFormatting sqref="H61">
    <cfRule type="expression" dxfId="344" priority="335">
      <formula>H61&gt;O61</formula>
    </cfRule>
    <cfRule type="expression" dxfId="343" priority="336">
      <formula>(H61&lt;=O61)=AND(I61=H61)</formula>
    </cfRule>
    <cfRule type="expression" dxfId="342" priority="337">
      <formula>(H61&lt;=O61)</formula>
    </cfRule>
  </conditionalFormatting>
  <conditionalFormatting sqref="H62">
    <cfRule type="expression" dxfId="341" priority="332">
      <formula>H62&gt;O62</formula>
    </cfRule>
    <cfRule type="expression" dxfId="340" priority="333">
      <formula>(H62&lt;=O62)=AND(I62=H62)</formula>
    </cfRule>
    <cfRule type="expression" dxfId="339" priority="334">
      <formula>(H62&lt;=O62)</formula>
    </cfRule>
  </conditionalFormatting>
  <conditionalFormatting sqref="H63">
    <cfRule type="expression" dxfId="338" priority="329">
      <formula>H63&gt;O63</formula>
    </cfRule>
    <cfRule type="expression" dxfId="337" priority="330">
      <formula>(H63&lt;=O63)=AND(I63=H63)</formula>
    </cfRule>
    <cfRule type="expression" dxfId="336" priority="331">
      <formula>(H63&lt;=O63)</formula>
    </cfRule>
  </conditionalFormatting>
  <conditionalFormatting sqref="H64">
    <cfRule type="expression" dxfId="335" priority="326">
      <formula>H64&gt;O64</formula>
    </cfRule>
    <cfRule type="expression" dxfId="334" priority="327">
      <formula>(H64&lt;=O64)=AND(I64=H64)</formula>
    </cfRule>
    <cfRule type="expression" dxfId="333" priority="328">
      <formula>(H64&lt;=O64)</formula>
    </cfRule>
  </conditionalFormatting>
  <conditionalFormatting sqref="H65">
    <cfRule type="expression" dxfId="332" priority="323">
      <formula>H65&gt;O65</formula>
    </cfRule>
    <cfRule type="expression" dxfId="331" priority="324">
      <formula>(H65&lt;=O65)=AND(I65=H65)</formula>
    </cfRule>
    <cfRule type="expression" dxfId="330" priority="325">
      <formula>(H65&lt;=O65)</formula>
    </cfRule>
  </conditionalFormatting>
  <conditionalFormatting sqref="H66">
    <cfRule type="expression" dxfId="329" priority="320">
      <formula>H66&gt;O66</formula>
    </cfRule>
    <cfRule type="expression" dxfId="328" priority="321">
      <formula>(H66&lt;=O66)=AND(I66=H66)</formula>
    </cfRule>
    <cfRule type="expression" dxfId="327" priority="322">
      <formula>(H66&lt;=O66)</formula>
    </cfRule>
  </conditionalFormatting>
  <conditionalFormatting sqref="H67">
    <cfRule type="expression" dxfId="326" priority="317">
      <formula>H67&gt;O67</formula>
    </cfRule>
    <cfRule type="expression" dxfId="325" priority="318">
      <formula>(H67&lt;=O67)=AND(I67=H67)</formula>
    </cfRule>
    <cfRule type="expression" dxfId="324" priority="319">
      <formula>(H67&lt;=O67)</formula>
    </cfRule>
  </conditionalFormatting>
  <conditionalFormatting sqref="H68">
    <cfRule type="expression" dxfId="323" priority="314">
      <formula>H68&gt;O68</formula>
    </cfRule>
    <cfRule type="expression" dxfId="322" priority="315">
      <formula>(H68&lt;=O68)=AND(I68=H68)</formula>
    </cfRule>
    <cfRule type="expression" dxfId="321" priority="316">
      <formula>(H68&lt;=O68)</formula>
    </cfRule>
  </conditionalFormatting>
  <conditionalFormatting sqref="H69">
    <cfRule type="expression" dxfId="320" priority="311">
      <formula>H69&gt;O69</formula>
    </cfRule>
    <cfRule type="expression" dxfId="319" priority="312">
      <formula>(H69&lt;=O69)=AND(I69=H69)</formula>
    </cfRule>
    <cfRule type="expression" dxfId="318" priority="313">
      <formula>(H69&lt;=O69)</formula>
    </cfRule>
  </conditionalFormatting>
  <conditionalFormatting sqref="H70">
    <cfRule type="expression" dxfId="317" priority="308">
      <formula>H70&gt;O70</formula>
    </cfRule>
    <cfRule type="expression" dxfId="316" priority="309">
      <formula>(H70&lt;=O70)=AND(I70=H70)</formula>
    </cfRule>
    <cfRule type="expression" dxfId="315" priority="310">
      <formula>(H70&lt;=O70)</formula>
    </cfRule>
  </conditionalFormatting>
  <conditionalFormatting sqref="H71">
    <cfRule type="expression" dxfId="314" priority="305">
      <formula>H71&gt;O71</formula>
    </cfRule>
    <cfRule type="expression" dxfId="313" priority="306">
      <formula>(H71&lt;=O71)=AND(I71=H71)</formula>
    </cfRule>
    <cfRule type="expression" dxfId="312" priority="307">
      <formula>(H71&lt;=O71)</formula>
    </cfRule>
  </conditionalFormatting>
  <conditionalFormatting sqref="H72">
    <cfRule type="expression" dxfId="311" priority="302">
      <formula>H72&gt;O72</formula>
    </cfRule>
    <cfRule type="expression" dxfId="310" priority="303">
      <formula>(H72&lt;=O72)=AND(I72=H72)</formula>
    </cfRule>
    <cfRule type="expression" dxfId="309" priority="304">
      <formula>(H72&lt;=O72)</formula>
    </cfRule>
  </conditionalFormatting>
  <conditionalFormatting sqref="H73">
    <cfRule type="expression" dxfId="308" priority="299">
      <formula>H73&gt;O73</formula>
    </cfRule>
    <cfRule type="expression" dxfId="307" priority="300">
      <formula>(H73&lt;=O73)=AND(I73=H73)</formula>
    </cfRule>
    <cfRule type="expression" dxfId="306" priority="301">
      <formula>(H73&lt;=O73)</formula>
    </cfRule>
  </conditionalFormatting>
  <conditionalFormatting sqref="H74">
    <cfRule type="expression" dxfId="305" priority="296">
      <formula>H74&gt;O74</formula>
    </cfRule>
    <cfRule type="expression" dxfId="304" priority="297">
      <formula>(H74&lt;=O74)=AND(I74=H74)</formula>
    </cfRule>
    <cfRule type="expression" dxfId="303" priority="298">
      <formula>(H74&lt;=O74)</formula>
    </cfRule>
  </conditionalFormatting>
  <conditionalFormatting sqref="H75">
    <cfRule type="expression" dxfId="302" priority="293">
      <formula>H75&gt;O75</formula>
    </cfRule>
    <cfRule type="expression" dxfId="301" priority="294">
      <formula>(H75&lt;=O75)=AND(I75=H75)</formula>
    </cfRule>
    <cfRule type="expression" dxfId="300" priority="295">
      <formula>(H75&lt;=O75)</formula>
    </cfRule>
  </conditionalFormatting>
  <conditionalFormatting sqref="H76">
    <cfRule type="expression" dxfId="299" priority="290">
      <formula>H76&gt;O76</formula>
    </cfRule>
    <cfRule type="expression" dxfId="298" priority="291">
      <formula>(H76&lt;=O76)=AND(I76=H76)</formula>
    </cfRule>
    <cfRule type="expression" dxfId="297" priority="292">
      <formula>(H76&lt;=O76)</formula>
    </cfRule>
  </conditionalFormatting>
  <conditionalFormatting sqref="H77">
    <cfRule type="expression" dxfId="296" priority="287">
      <formula>H77&gt;O77</formula>
    </cfRule>
    <cfRule type="expression" dxfId="295" priority="288">
      <formula>(H77&lt;=O77)=AND(I77=H77)</formula>
    </cfRule>
    <cfRule type="expression" dxfId="294" priority="289">
      <formula>(H77&lt;=O77)</formula>
    </cfRule>
  </conditionalFormatting>
  <conditionalFormatting sqref="H78">
    <cfRule type="expression" dxfId="293" priority="284">
      <formula>H78&gt;O78</formula>
    </cfRule>
    <cfRule type="expression" dxfId="292" priority="285">
      <formula>(H78&lt;=O78)=AND(I78=H78)</formula>
    </cfRule>
    <cfRule type="expression" dxfId="291" priority="286">
      <formula>(H78&lt;=O78)</formula>
    </cfRule>
  </conditionalFormatting>
  <conditionalFormatting sqref="H79">
    <cfRule type="expression" dxfId="290" priority="281">
      <formula>H79&gt;O79</formula>
    </cfRule>
    <cfRule type="expression" dxfId="289" priority="282">
      <formula>(H79&lt;=O79)=AND(I79=H79)</formula>
    </cfRule>
    <cfRule type="expression" dxfId="288" priority="283">
      <formula>(H79&lt;=O79)</formula>
    </cfRule>
  </conditionalFormatting>
  <conditionalFormatting sqref="H80">
    <cfRule type="expression" dxfId="287" priority="278">
      <formula>H80&gt;O80</formula>
    </cfRule>
    <cfRule type="expression" dxfId="286" priority="279">
      <formula>(H80&lt;=O80)=AND(I80=H80)</formula>
    </cfRule>
    <cfRule type="expression" dxfId="285" priority="280">
      <formula>(H80&lt;=O80)</formula>
    </cfRule>
  </conditionalFormatting>
  <conditionalFormatting sqref="H81">
    <cfRule type="expression" dxfId="284" priority="275">
      <formula>H81&gt;O81</formula>
    </cfRule>
    <cfRule type="expression" dxfId="283" priority="276">
      <formula>(H81&lt;=O81)=AND(I81=H81)</formula>
    </cfRule>
    <cfRule type="expression" dxfId="282" priority="277">
      <formula>(H81&lt;=O81)</formula>
    </cfRule>
  </conditionalFormatting>
  <conditionalFormatting sqref="H82">
    <cfRule type="expression" dxfId="281" priority="272">
      <formula>H82&gt;O82</formula>
    </cfRule>
    <cfRule type="expression" dxfId="280" priority="273">
      <formula>(H82&lt;=O82)=AND(I82=H82)</formula>
    </cfRule>
    <cfRule type="expression" dxfId="279" priority="274">
      <formula>(H82&lt;=O82)</formula>
    </cfRule>
  </conditionalFormatting>
  <conditionalFormatting sqref="H83">
    <cfRule type="expression" dxfId="278" priority="269">
      <formula>H83&gt;O83</formula>
    </cfRule>
    <cfRule type="expression" dxfId="277" priority="270">
      <formula>(H83&lt;=O83)=AND(I83=H83)</formula>
    </cfRule>
    <cfRule type="expression" dxfId="276" priority="271">
      <formula>(H83&lt;=O83)</formula>
    </cfRule>
  </conditionalFormatting>
  <conditionalFormatting sqref="H84">
    <cfRule type="expression" dxfId="275" priority="266">
      <formula>H84&gt;O84</formula>
    </cfRule>
    <cfRule type="expression" dxfId="274" priority="267">
      <formula>(H84&lt;=O84)=AND(I84=H84)</formula>
    </cfRule>
    <cfRule type="expression" dxfId="273" priority="268">
      <formula>(H84&lt;=O84)</formula>
    </cfRule>
  </conditionalFormatting>
  <conditionalFormatting sqref="H85">
    <cfRule type="expression" dxfId="272" priority="263">
      <formula>H85&gt;O85</formula>
    </cfRule>
    <cfRule type="expression" dxfId="271" priority="264">
      <formula>(H85&lt;=O85)=AND(I85=H85)</formula>
    </cfRule>
    <cfRule type="expression" dxfId="270" priority="265">
      <formula>(H85&lt;=O85)</formula>
    </cfRule>
  </conditionalFormatting>
  <conditionalFormatting sqref="H86">
    <cfRule type="expression" dxfId="269" priority="260">
      <formula>H86&gt;O86</formula>
    </cfRule>
    <cfRule type="expression" dxfId="268" priority="261">
      <formula>(H86&lt;=O86)=AND(I86=H86)</formula>
    </cfRule>
    <cfRule type="expression" dxfId="267" priority="262">
      <formula>(H86&lt;=O86)</formula>
    </cfRule>
  </conditionalFormatting>
  <conditionalFormatting sqref="H87">
    <cfRule type="expression" dxfId="266" priority="257">
      <formula>H87&gt;O87</formula>
    </cfRule>
    <cfRule type="expression" dxfId="265" priority="258">
      <formula>(H87&lt;=O87)=AND(I87=H87)</formula>
    </cfRule>
    <cfRule type="expression" dxfId="264" priority="259">
      <formula>(H87&lt;=O87)</formula>
    </cfRule>
  </conditionalFormatting>
  <conditionalFormatting sqref="G4">
    <cfRule type="expression" dxfId="263" priority="254">
      <formula>G4&gt;O4</formula>
    </cfRule>
    <cfRule type="expression" dxfId="262" priority="255">
      <formula>(G4&lt;=O4)=AND(G4=H4)</formula>
    </cfRule>
    <cfRule type="expression" dxfId="261" priority="256">
      <formula>(G4&lt;=O4)</formula>
    </cfRule>
  </conditionalFormatting>
  <conditionalFormatting sqref="G5">
    <cfRule type="expression" dxfId="260" priority="251">
      <formula>G5&gt;O5</formula>
    </cfRule>
    <cfRule type="expression" dxfId="259" priority="252">
      <formula>(G5&lt;=O5)=AND(G5=H5)</formula>
    </cfRule>
    <cfRule type="expression" dxfId="258" priority="253">
      <formula>(G5&lt;=O5)</formula>
    </cfRule>
  </conditionalFormatting>
  <conditionalFormatting sqref="G6">
    <cfRule type="expression" dxfId="257" priority="248">
      <formula>G6&gt;O6</formula>
    </cfRule>
    <cfRule type="expression" dxfId="256" priority="249">
      <formula>(G6&lt;=O6)=AND(G6=H6)</formula>
    </cfRule>
    <cfRule type="expression" dxfId="255" priority="250">
      <formula>(G6&lt;=O6)</formula>
    </cfRule>
  </conditionalFormatting>
  <conditionalFormatting sqref="G7">
    <cfRule type="expression" dxfId="254" priority="245">
      <formula>G7&gt;O7</formula>
    </cfRule>
    <cfRule type="expression" dxfId="253" priority="246">
      <formula>(G7&lt;=O7)=AND(G7=H7)</formula>
    </cfRule>
    <cfRule type="expression" dxfId="252" priority="247">
      <formula>(G7&lt;=O7)</formula>
    </cfRule>
  </conditionalFormatting>
  <conditionalFormatting sqref="G8">
    <cfRule type="expression" dxfId="251" priority="242">
      <formula>G8&gt;O8</formula>
    </cfRule>
    <cfRule type="expression" dxfId="250" priority="243">
      <formula>(G8&lt;=O8)=AND(G8=H8)</formula>
    </cfRule>
    <cfRule type="expression" dxfId="249" priority="244">
      <formula>(G8&lt;=O8)</formula>
    </cfRule>
  </conditionalFormatting>
  <conditionalFormatting sqref="G9">
    <cfRule type="expression" dxfId="248" priority="239">
      <formula>G9&gt;O9</formula>
    </cfRule>
    <cfRule type="expression" dxfId="247" priority="240">
      <formula>(G9&lt;=O9)=AND(G9=H9)</formula>
    </cfRule>
    <cfRule type="expression" dxfId="246" priority="241">
      <formula>(G9&lt;=O9)</formula>
    </cfRule>
  </conditionalFormatting>
  <conditionalFormatting sqref="G10">
    <cfRule type="expression" dxfId="245" priority="236">
      <formula>G10&gt;O10</formula>
    </cfRule>
    <cfRule type="expression" dxfId="244" priority="237">
      <formula>(G10&lt;=O10)=AND(G10=H10)</formula>
    </cfRule>
    <cfRule type="expression" dxfId="243" priority="238">
      <formula>(G10&lt;=O10)</formula>
    </cfRule>
  </conditionalFormatting>
  <conditionalFormatting sqref="G11">
    <cfRule type="expression" dxfId="242" priority="233">
      <formula>G11&gt;O11</formula>
    </cfRule>
    <cfRule type="expression" dxfId="241" priority="234">
      <formula>(G11&lt;=O11)=AND(G11=H11)</formula>
    </cfRule>
    <cfRule type="expression" dxfId="240" priority="235">
      <formula>(G11&lt;=O11)</formula>
    </cfRule>
  </conditionalFormatting>
  <conditionalFormatting sqref="G12">
    <cfRule type="expression" dxfId="239" priority="230">
      <formula>G12&gt;O12</formula>
    </cfRule>
    <cfRule type="expression" dxfId="238" priority="231">
      <formula>(G12&lt;=O12)=AND(G12=H12)</formula>
    </cfRule>
    <cfRule type="expression" dxfId="237" priority="232">
      <formula>(G12&lt;=O12)</formula>
    </cfRule>
  </conditionalFormatting>
  <conditionalFormatting sqref="G13">
    <cfRule type="expression" dxfId="236" priority="227">
      <formula>G13&gt;O13</formula>
    </cfRule>
    <cfRule type="expression" dxfId="235" priority="228">
      <formula>(G13&lt;=O13)=AND(G13=H13)</formula>
    </cfRule>
    <cfRule type="expression" dxfId="234" priority="229">
      <formula>(G13&lt;=O13)</formula>
    </cfRule>
  </conditionalFormatting>
  <conditionalFormatting sqref="G14">
    <cfRule type="expression" dxfId="233" priority="224">
      <formula>G14&gt;O14</formula>
    </cfRule>
    <cfRule type="expression" dxfId="232" priority="225">
      <formula>(G14&lt;=O14)=AND(G14=H14)</formula>
    </cfRule>
    <cfRule type="expression" dxfId="231" priority="226">
      <formula>(G14&lt;=O14)</formula>
    </cfRule>
  </conditionalFormatting>
  <conditionalFormatting sqref="G15">
    <cfRule type="expression" dxfId="230" priority="221">
      <formula>G15&gt;O15</formula>
    </cfRule>
    <cfRule type="expression" dxfId="229" priority="222">
      <formula>(G15&lt;=O15)=AND(G15=H15)</formula>
    </cfRule>
    <cfRule type="expression" dxfId="228" priority="223">
      <formula>(G15&lt;=O15)</formula>
    </cfRule>
  </conditionalFormatting>
  <conditionalFormatting sqref="G16">
    <cfRule type="expression" dxfId="227" priority="218">
      <formula>G16&gt;O16</formula>
    </cfRule>
    <cfRule type="expression" dxfId="226" priority="219">
      <formula>(G16&lt;=O16)=AND(G16=H16)</formula>
    </cfRule>
    <cfRule type="expression" dxfId="225" priority="220">
      <formula>(G16&lt;=O16)</formula>
    </cfRule>
  </conditionalFormatting>
  <conditionalFormatting sqref="G17">
    <cfRule type="expression" dxfId="224" priority="215">
      <formula>G17&gt;O17</formula>
    </cfRule>
    <cfRule type="expression" dxfId="223" priority="216">
      <formula>(G17&lt;=O17)=AND(G17=H17)</formula>
    </cfRule>
    <cfRule type="expression" dxfId="222" priority="217">
      <formula>(G17&lt;=O17)</formula>
    </cfRule>
  </conditionalFormatting>
  <conditionalFormatting sqref="G18">
    <cfRule type="expression" dxfId="221" priority="212">
      <formula>G18&gt;O18</formula>
    </cfRule>
    <cfRule type="expression" dxfId="220" priority="213">
      <formula>(G18&lt;=O18)=AND(G18=H18)</formula>
    </cfRule>
    <cfRule type="expression" dxfId="219" priority="214">
      <formula>(G18&lt;=O18)</formula>
    </cfRule>
  </conditionalFormatting>
  <conditionalFormatting sqref="G19">
    <cfRule type="expression" dxfId="218" priority="209">
      <formula>G19&gt;O19</formula>
    </cfRule>
    <cfRule type="expression" dxfId="217" priority="210">
      <formula>(G19&lt;=O19)=AND(G19=H19)</formula>
    </cfRule>
    <cfRule type="expression" dxfId="216" priority="211">
      <formula>(G19&lt;=O19)</formula>
    </cfRule>
  </conditionalFormatting>
  <conditionalFormatting sqref="G20">
    <cfRule type="expression" dxfId="215" priority="206">
      <formula>G20&gt;O20</formula>
    </cfRule>
    <cfRule type="expression" dxfId="214" priority="207">
      <formula>(G20&lt;=O20)=AND(G20=H20)</formula>
    </cfRule>
    <cfRule type="expression" dxfId="213" priority="208">
      <formula>(G20&lt;=O20)</formula>
    </cfRule>
  </conditionalFormatting>
  <conditionalFormatting sqref="G21">
    <cfRule type="expression" dxfId="212" priority="203">
      <formula>G21&gt;O21</formula>
    </cfRule>
    <cfRule type="expression" dxfId="211" priority="204">
      <formula>(G21&lt;=O21)=AND(G21=H21)</formula>
    </cfRule>
    <cfRule type="expression" dxfId="210" priority="205">
      <formula>(G21&lt;=O21)</formula>
    </cfRule>
  </conditionalFormatting>
  <conditionalFormatting sqref="G22">
    <cfRule type="expression" dxfId="209" priority="200">
      <formula>G22&gt;O22</formula>
    </cfRule>
    <cfRule type="expression" dxfId="208" priority="201">
      <formula>(G22&lt;=O22)=AND(G22=H22)</formula>
    </cfRule>
    <cfRule type="expression" dxfId="207" priority="202">
      <formula>(G22&lt;=O22)</formula>
    </cfRule>
  </conditionalFormatting>
  <conditionalFormatting sqref="G23">
    <cfRule type="expression" dxfId="206" priority="197">
      <formula>G23&gt;O23</formula>
    </cfRule>
    <cfRule type="expression" dxfId="205" priority="198">
      <formula>(G23&lt;=O23)=AND(G23=H23)</formula>
    </cfRule>
    <cfRule type="expression" dxfId="204" priority="199">
      <formula>(G23&lt;=O23)</formula>
    </cfRule>
  </conditionalFormatting>
  <conditionalFormatting sqref="G24">
    <cfRule type="expression" dxfId="203" priority="194">
      <formula>G24&gt;O24</formula>
    </cfRule>
    <cfRule type="expression" dxfId="202" priority="195">
      <formula>(G24&lt;=O24)=AND(G24=H24)</formula>
    </cfRule>
    <cfRule type="expression" dxfId="201" priority="196">
      <formula>(G24&lt;=O24)</formula>
    </cfRule>
  </conditionalFormatting>
  <conditionalFormatting sqref="G25">
    <cfRule type="expression" dxfId="200" priority="191">
      <formula>G25&gt;O25</formula>
    </cfRule>
    <cfRule type="expression" dxfId="199" priority="192">
      <formula>(G25&lt;=O25)=AND(G25=H25)</formula>
    </cfRule>
    <cfRule type="expression" dxfId="198" priority="193">
      <formula>(G25&lt;=O25)</formula>
    </cfRule>
  </conditionalFormatting>
  <conditionalFormatting sqref="G26">
    <cfRule type="expression" dxfId="197" priority="188">
      <formula>G26&gt;O26</formula>
    </cfRule>
    <cfRule type="expression" dxfId="196" priority="189">
      <formula>(G26&lt;=O26)=AND(G26=H26)</formula>
    </cfRule>
    <cfRule type="expression" dxfId="195" priority="190">
      <formula>(G26&lt;=O26)</formula>
    </cfRule>
  </conditionalFormatting>
  <conditionalFormatting sqref="G27">
    <cfRule type="expression" dxfId="194" priority="185">
      <formula>G27&gt;O27</formula>
    </cfRule>
    <cfRule type="expression" dxfId="193" priority="186">
      <formula>(G27&lt;=O27)=AND(G27=H27)</formula>
    </cfRule>
    <cfRule type="expression" dxfId="192" priority="187">
      <formula>(G27&lt;=O27)</formula>
    </cfRule>
  </conditionalFormatting>
  <conditionalFormatting sqref="G28">
    <cfRule type="expression" dxfId="191" priority="182">
      <formula>G28&gt;O28</formula>
    </cfRule>
    <cfRule type="expression" dxfId="190" priority="183">
      <formula>(G28&lt;=O28)=AND(G28=H28)</formula>
    </cfRule>
    <cfRule type="expression" dxfId="189" priority="184">
      <formula>(G28&lt;=O28)</formula>
    </cfRule>
  </conditionalFormatting>
  <conditionalFormatting sqref="G29">
    <cfRule type="expression" dxfId="188" priority="179">
      <formula>G29&gt;O29</formula>
    </cfRule>
    <cfRule type="expression" dxfId="187" priority="180">
      <formula>(G29&lt;=O29)=AND(G29=H29)</formula>
    </cfRule>
    <cfRule type="expression" dxfId="186" priority="181">
      <formula>(G29&lt;=O29)</formula>
    </cfRule>
  </conditionalFormatting>
  <conditionalFormatting sqref="G30">
    <cfRule type="expression" dxfId="185" priority="176">
      <formula>G30&gt;O30</formula>
    </cfRule>
    <cfRule type="expression" dxfId="184" priority="177">
      <formula>(G30&lt;=O30)=AND(G30=H30)</formula>
    </cfRule>
    <cfRule type="expression" dxfId="183" priority="178">
      <formula>(G30&lt;=O30)</formula>
    </cfRule>
  </conditionalFormatting>
  <conditionalFormatting sqref="G31">
    <cfRule type="expression" dxfId="182" priority="173">
      <formula>G31&gt;O31</formula>
    </cfRule>
    <cfRule type="expression" dxfId="181" priority="174">
      <formula>(G31&lt;=O31)=AND(G31=H31)</formula>
    </cfRule>
    <cfRule type="expression" dxfId="180" priority="175">
      <formula>(G31&lt;=O31)</formula>
    </cfRule>
  </conditionalFormatting>
  <conditionalFormatting sqref="G32">
    <cfRule type="expression" dxfId="179" priority="170">
      <formula>G32&gt;O32</formula>
    </cfRule>
    <cfRule type="expression" dxfId="178" priority="171">
      <formula>(G32&lt;=O32)=AND(G32=H32)</formula>
    </cfRule>
    <cfRule type="expression" dxfId="177" priority="172">
      <formula>(G32&lt;=O32)</formula>
    </cfRule>
  </conditionalFormatting>
  <conditionalFormatting sqref="G33">
    <cfRule type="expression" dxfId="176" priority="167">
      <formula>G33&gt;O33</formula>
    </cfRule>
    <cfRule type="expression" dxfId="175" priority="168">
      <formula>(G33&lt;=O33)=AND(G33=H33)</formula>
    </cfRule>
    <cfRule type="expression" dxfId="174" priority="169">
      <formula>(G33&lt;=O33)</formula>
    </cfRule>
  </conditionalFormatting>
  <conditionalFormatting sqref="G34">
    <cfRule type="expression" dxfId="173" priority="164">
      <formula>G34&gt;O34</formula>
    </cfRule>
    <cfRule type="expression" dxfId="172" priority="165">
      <formula>(G34&lt;=O34)=AND(G34=H34)</formula>
    </cfRule>
    <cfRule type="expression" dxfId="171" priority="166">
      <formula>(G34&lt;=O34)</formula>
    </cfRule>
  </conditionalFormatting>
  <conditionalFormatting sqref="G35">
    <cfRule type="expression" dxfId="170" priority="161">
      <formula>G35&gt;O35</formula>
    </cfRule>
    <cfRule type="expression" dxfId="169" priority="162">
      <formula>(G35&lt;=O35)=AND(G35=H35)</formula>
    </cfRule>
    <cfRule type="expression" dxfId="168" priority="163">
      <formula>(G35&lt;=O35)</formula>
    </cfRule>
  </conditionalFormatting>
  <conditionalFormatting sqref="G36">
    <cfRule type="expression" dxfId="167" priority="158">
      <formula>G36&gt;O36</formula>
    </cfRule>
    <cfRule type="expression" dxfId="166" priority="159">
      <formula>(G36&lt;=O36)=AND(G36=H36)</formula>
    </cfRule>
    <cfRule type="expression" dxfId="165" priority="160">
      <formula>(G36&lt;=O36)</formula>
    </cfRule>
  </conditionalFormatting>
  <conditionalFormatting sqref="G37">
    <cfRule type="expression" dxfId="164" priority="155">
      <formula>G37&gt;O37</formula>
    </cfRule>
    <cfRule type="expression" dxfId="163" priority="156">
      <formula>(G37&lt;=O37)=AND(G37=H37)</formula>
    </cfRule>
    <cfRule type="expression" dxfId="162" priority="157">
      <formula>(G37&lt;=O37)</formula>
    </cfRule>
  </conditionalFormatting>
  <conditionalFormatting sqref="G38">
    <cfRule type="expression" dxfId="161" priority="152">
      <formula>G38&gt;O38</formula>
    </cfRule>
    <cfRule type="expression" dxfId="160" priority="153">
      <formula>(G38&lt;=O38)=AND(G38=H38)</formula>
    </cfRule>
    <cfRule type="expression" dxfId="159" priority="154">
      <formula>(G38&lt;=O38)</formula>
    </cfRule>
  </conditionalFormatting>
  <conditionalFormatting sqref="G39">
    <cfRule type="expression" dxfId="158" priority="149">
      <formula>G39&gt;O39</formula>
    </cfRule>
    <cfRule type="expression" dxfId="157" priority="150">
      <formula>(G39&lt;=O39)=AND(G39=H39)</formula>
    </cfRule>
    <cfRule type="expression" dxfId="156" priority="151">
      <formula>(G39&lt;=O39)</formula>
    </cfRule>
  </conditionalFormatting>
  <conditionalFormatting sqref="G40">
    <cfRule type="expression" dxfId="155" priority="146">
      <formula>G40&gt;O40</formula>
    </cfRule>
    <cfRule type="expression" dxfId="154" priority="147">
      <formula>(G40&lt;=O40)=AND(G40=H40)</formula>
    </cfRule>
    <cfRule type="expression" dxfId="153" priority="148">
      <formula>(G40&lt;=O40)</formula>
    </cfRule>
  </conditionalFormatting>
  <conditionalFormatting sqref="G41">
    <cfRule type="expression" dxfId="152" priority="143">
      <formula>G41&gt;O41</formula>
    </cfRule>
    <cfRule type="expression" dxfId="151" priority="144">
      <formula>(G41&lt;=O41)=AND(G41=H41)</formula>
    </cfRule>
    <cfRule type="expression" dxfId="150" priority="145">
      <formula>(G41&lt;=O41)</formula>
    </cfRule>
  </conditionalFormatting>
  <conditionalFormatting sqref="G42">
    <cfRule type="expression" dxfId="149" priority="140">
      <formula>G42&gt;O42</formula>
    </cfRule>
    <cfRule type="expression" dxfId="148" priority="141">
      <formula>(G42&lt;=O42)=AND(G42=H42)</formula>
    </cfRule>
    <cfRule type="expression" dxfId="147" priority="142">
      <formula>(G42&lt;=O42)</formula>
    </cfRule>
  </conditionalFormatting>
  <conditionalFormatting sqref="G43">
    <cfRule type="expression" dxfId="146" priority="137">
      <formula>G43&gt;O43</formula>
    </cfRule>
    <cfRule type="expression" dxfId="145" priority="138">
      <formula>(G43&lt;=O43)=AND(G43=H43)</formula>
    </cfRule>
    <cfRule type="expression" dxfId="144" priority="139">
      <formula>(G43&lt;=O43)</formula>
    </cfRule>
  </conditionalFormatting>
  <conditionalFormatting sqref="G44">
    <cfRule type="expression" dxfId="143" priority="134">
      <formula>G44&gt;O44</formula>
    </cfRule>
    <cfRule type="expression" dxfId="142" priority="135">
      <formula>(G44&lt;=O44)=AND(G44=H44)</formula>
    </cfRule>
    <cfRule type="expression" dxfId="141" priority="136">
      <formula>(G44&lt;=O44)</formula>
    </cfRule>
  </conditionalFormatting>
  <conditionalFormatting sqref="G45">
    <cfRule type="expression" dxfId="140" priority="131">
      <formula>G45&gt;O45</formula>
    </cfRule>
    <cfRule type="expression" dxfId="139" priority="132">
      <formula>(G45&lt;=O45)=AND(G45=H45)</formula>
    </cfRule>
    <cfRule type="expression" dxfId="138" priority="133">
      <formula>(G45&lt;=O45)</formula>
    </cfRule>
  </conditionalFormatting>
  <conditionalFormatting sqref="G46">
    <cfRule type="expression" dxfId="137" priority="128">
      <formula>G46&gt;O46</formula>
    </cfRule>
    <cfRule type="expression" dxfId="136" priority="129">
      <formula>(G46&lt;=O46)=AND(G46=H46)</formula>
    </cfRule>
    <cfRule type="expression" dxfId="135" priority="130">
      <formula>(G46&lt;=O46)</formula>
    </cfRule>
  </conditionalFormatting>
  <conditionalFormatting sqref="G47">
    <cfRule type="expression" dxfId="134" priority="125">
      <formula>G47&gt;O47</formula>
    </cfRule>
    <cfRule type="expression" dxfId="133" priority="126">
      <formula>(G47&lt;=O47)=AND(G47=H47)</formula>
    </cfRule>
    <cfRule type="expression" dxfId="132" priority="127">
      <formula>(G47&lt;=O47)</formula>
    </cfRule>
  </conditionalFormatting>
  <conditionalFormatting sqref="G48">
    <cfRule type="expression" dxfId="131" priority="122">
      <formula>G48&gt;O48</formula>
    </cfRule>
    <cfRule type="expression" dxfId="130" priority="123">
      <formula>(G48&lt;=O48)=AND(G48=H48)</formula>
    </cfRule>
    <cfRule type="expression" dxfId="129" priority="124">
      <formula>(G48&lt;=O48)</formula>
    </cfRule>
  </conditionalFormatting>
  <conditionalFormatting sqref="G49">
    <cfRule type="expression" dxfId="128" priority="119">
      <formula>G49&gt;O49</formula>
    </cfRule>
    <cfRule type="expression" dxfId="127" priority="120">
      <formula>(G49&lt;=O49)=AND(G49=H49)</formula>
    </cfRule>
    <cfRule type="expression" dxfId="126" priority="121">
      <formula>(G49&lt;=O49)</formula>
    </cfRule>
  </conditionalFormatting>
  <conditionalFormatting sqref="G50">
    <cfRule type="expression" dxfId="125" priority="116">
      <formula>G50&gt;O50</formula>
    </cfRule>
    <cfRule type="expression" dxfId="124" priority="117">
      <formula>(G50&lt;=O50)=AND(G50=H50)</formula>
    </cfRule>
    <cfRule type="expression" dxfId="123" priority="118">
      <formula>(G50&lt;=O50)</formula>
    </cfRule>
  </conditionalFormatting>
  <conditionalFormatting sqref="G51">
    <cfRule type="expression" dxfId="122" priority="113">
      <formula>G51&gt;O51</formula>
    </cfRule>
    <cfRule type="expression" dxfId="121" priority="114">
      <formula>(G51&lt;=O51)=AND(G51=H51)</formula>
    </cfRule>
    <cfRule type="expression" dxfId="120" priority="115">
      <formula>(G51&lt;=O51)</formula>
    </cfRule>
  </conditionalFormatting>
  <conditionalFormatting sqref="G52">
    <cfRule type="expression" dxfId="119" priority="110">
      <formula>G52&gt;O52</formula>
    </cfRule>
    <cfRule type="expression" dxfId="118" priority="111">
      <formula>(G52&lt;=O52)=AND(G52=H52)</formula>
    </cfRule>
    <cfRule type="expression" dxfId="117" priority="112">
      <formula>(G52&lt;=O52)</formula>
    </cfRule>
  </conditionalFormatting>
  <conditionalFormatting sqref="G53">
    <cfRule type="expression" dxfId="116" priority="107">
      <formula>G53&gt;O53</formula>
    </cfRule>
    <cfRule type="expression" dxfId="115" priority="108">
      <formula>(G53&lt;=O53)=AND(G53=H53)</formula>
    </cfRule>
    <cfRule type="expression" dxfId="114" priority="109">
      <formula>(G53&lt;=O53)</formula>
    </cfRule>
  </conditionalFormatting>
  <conditionalFormatting sqref="G54">
    <cfRule type="expression" dxfId="113" priority="104">
      <formula>G54&gt;O54</formula>
    </cfRule>
    <cfRule type="expression" dxfId="112" priority="105">
      <formula>(G54&lt;=O54)=AND(G54=H54)</formula>
    </cfRule>
    <cfRule type="expression" dxfId="111" priority="106">
      <formula>(G54&lt;=O54)</formula>
    </cfRule>
  </conditionalFormatting>
  <conditionalFormatting sqref="G55">
    <cfRule type="expression" dxfId="110" priority="101">
      <formula>G55&gt;O55</formula>
    </cfRule>
    <cfRule type="expression" dxfId="109" priority="102">
      <formula>(G55&lt;=O55)=AND(G55=H55)</formula>
    </cfRule>
    <cfRule type="expression" dxfId="108" priority="103">
      <formula>(G55&lt;=O55)</formula>
    </cfRule>
  </conditionalFormatting>
  <conditionalFormatting sqref="G56">
    <cfRule type="expression" dxfId="107" priority="98">
      <formula>G56&gt;O56</formula>
    </cfRule>
    <cfRule type="expression" dxfId="106" priority="99">
      <formula>(G56&lt;=O56)=AND(G56=H56)</formula>
    </cfRule>
    <cfRule type="expression" dxfId="105" priority="100">
      <formula>(G56&lt;=O56)</formula>
    </cfRule>
  </conditionalFormatting>
  <conditionalFormatting sqref="G57">
    <cfRule type="expression" dxfId="104" priority="95">
      <formula>G57&gt;O57</formula>
    </cfRule>
    <cfRule type="expression" dxfId="103" priority="96">
      <formula>(G57&lt;=O57)=AND(G57=H57)</formula>
    </cfRule>
    <cfRule type="expression" dxfId="102" priority="97">
      <formula>(G57&lt;=O57)</formula>
    </cfRule>
  </conditionalFormatting>
  <conditionalFormatting sqref="G58">
    <cfRule type="expression" dxfId="101" priority="92">
      <formula>G58&gt;O58</formula>
    </cfRule>
    <cfRule type="expression" dxfId="100" priority="93">
      <formula>(G58&lt;=O58)=AND(G58=H58)</formula>
    </cfRule>
    <cfRule type="expression" dxfId="99" priority="94">
      <formula>(G58&lt;=O58)</formula>
    </cfRule>
  </conditionalFormatting>
  <conditionalFormatting sqref="G59">
    <cfRule type="expression" dxfId="98" priority="89">
      <formula>G59&gt;O59</formula>
    </cfRule>
    <cfRule type="expression" dxfId="97" priority="90">
      <formula>(G59&lt;=O59)=AND(G59=H59)</formula>
    </cfRule>
    <cfRule type="expression" dxfId="96" priority="91">
      <formula>(G59&lt;=O59)</formula>
    </cfRule>
  </conditionalFormatting>
  <conditionalFormatting sqref="G60">
    <cfRule type="expression" dxfId="95" priority="86">
      <formula>G60&gt;O60</formula>
    </cfRule>
    <cfRule type="expression" dxfId="94" priority="87">
      <formula>(G60&lt;=O60)=AND(G60=H60)</formula>
    </cfRule>
    <cfRule type="expression" dxfId="93" priority="88">
      <formula>(G60&lt;=O60)</formula>
    </cfRule>
  </conditionalFormatting>
  <conditionalFormatting sqref="G61">
    <cfRule type="expression" dxfId="92" priority="83">
      <formula>G61&gt;O61</formula>
    </cfRule>
    <cfRule type="expression" dxfId="91" priority="84">
      <formula>(G61&lt;=O61)=AND(G61=H61)</formula>
    </cfRule>
    <cfRule type="expression" dxfId="90" priority="85">
      <formula>(G61&lt;=O61)</formula>
    </cfRule>
  </conditionalFormatting>
  <conditionalFormatting sqref="G62">
    <cfRule type="expression" dxfId="89" priority="80">
      <formula>G62&gt;O62</formula>
    </cfRule>
    <cfRule type="expression" dxfId="88" priority="81">
      <formula>(G62&lt;=O62)=AND(G62=H62)</formula>
    </cfRule>
    <cfRule type="expression" dxfId="87" priority="82">
      <formula>(G62&lt;=O62)</formula>
    </cfRule>
  </conditionalFormatting>
  <conditionalFormatting sqref="G63">
    <cfRule type="expression" dxfId="86" priority="77">
      <formula>G63&gt;O63</formula>
    </cfRule>
    <cfRule type="expression" dxfId="85" priority="78">
      <formula>(G63&lt;=O63)=AND(G63=H63)</formula>
    </cfRule>
    <cfRule type="expression" dxfId="84" priority="79">
      <formula>(G63&lt;=O63)</formula>
    </cfRule>
  </conditionalFormatting>
  <conditionalFormatting sqref="G64">
    <cfRule type="expression" dxfId="83" priority="74">
      <formula>G64&gt;O64</formula>
    </cfRule>
    <cfRule type="expression" dxfId="82" priority="75">
      <formula>(G64&lt;=O64)=AND(G64=H64)</formula>
    </cfRule>
    <cfRule type="expression" dxfId="81" priority="76">
      <formula>(G64&lt;=O64)</formula>
    </cfRule>
  </conditionalFormatting>
  <conditionalFormatting sqref="G65">
    <cfRule type="expression" dxfId="80" priority="71">
      <formula>G65&gt;O65</formula>
    </cfRule>
    <cfRule type="expression" dxfId="79" priority="72">
      <formula>(G65&lt;=O65)=AND(G65=H65)</formula>
    </cfRule>
    <cfRule type="expression" dxfId="78" priority="73">
      <formula>(G65&lt;=O65)</formula>
    </cfRule>
  </conditionalFormatting>
  <conditionalFormatting sqref="G66">
    <cfRule type="expression" dxfId="77" priority="68">
      <formula>G66&gt;O66</formula>
    </cfRule>
    <cfRule type="expression" dxfId="76" priority="69">
      <formula>(G66&lt;=O66)=AND(G66=H66)</formula>
    </cfRule>
    <cfRule type="expression" dxfId="75" priority="70">
      <formula>(G66&lt;=O66)</formula>
    </cfRule>
  </conditionalFormatting>
  <conditionalFormatting sqref="G67">
    <cfRule type="expression" dxfId="74" priority="65">
      <formula>G67&gt;O67</formula>
    </cfRule>
    <cfRule type="expression" dxfId="73" priority="66">
      <formula>(G67&lt;=O67)=AND(G67=H67)</formula>
    </cfRule>
    <cfRule type="expression" dxfId="72" priority="67">
      <formula>(G67&lt;=O67)</formula>
    </cfRule>
  </conditionalFormatting>
  <conditionalFormatting sqref="G68">
    <cfRule type="expression" dxfId="71" priority="62">
      <formula>G68&gt;O68</formula>
    </cfRule>
    <cfRule type="expression" dxfId="70" priority="63">
      <formula>(G68&lt;=O68)=AND(G68=H68)</formula>
    </cfRule>
    <cfRule type="expression" dxfId="69" priority="64">
      <formula>(G68&lt;=O68)</formula>
    </cfRule>
  </conditionalFormatting>
  <conditionalFormatting sqref="G69">
    <cfRule type="expression" dxfId="68" priority="59">
      <formula>G69&gt;O69</formula>
    </cfRule>
    <cfRule type="expression" dxfId="67" priority="60">
      <formula>(G69&lt;=O69)=AND(G69=H69)</formula>
    </cfRule>
    <cfRule type="expression" dxfId="66" priority="61">
      <formula>(G69&lt;=O69)</formula>
    </cfRule>
  </conditionalFormatting>
  <conditionalFormatting sqref="G70">
    <cfRule type="expression" dxfId="65" priority="56">
      <formula>G70&gt;O70</formula>
    </cfRule>
    <cfRule type="expression" dxfId="64" priority="57">
      <formula>(G70&lt;=O70)=AND(G70=H70)</formula>
    </cfRule>
    <cfRule type="expression" dxfId="63" priority="58">
      <formula>(G70&lt;=O70)</formula>
    </cfRule>
  </conditionalFormatting>
  <conditionalFormatting sqref="G71">
    <cfRule type="expression" dxfId="62" priority="53">
      <formula>G71&gt;O71</formula>
    </cfRule>
    <cfRule type="expression" dxfId="61" priority="54">
      <formula>(G71&lt;=O71)=AND(G71=H71)</formula>
    </cfRule>
    <cfRule type="expression" dxfId="60" priority="55">
      <formula>(G71&lt;=O71)</formula>
    </cfRule>
  </conditionalFormatting>
  <conditionalFormatting sqref="G72">
    <cfRule type="expression" dxfId="59" priority="50">
      <formula>G72&gt;O72</formula>
    </cfRule>
    <cfRule type="expression" dxfId="58" priority="51">
      <formula>(G72&lt;=O72)=AND(G72=H72)</formula>
    </cfRule>
    <cfRule type="expression" dxfId="57" priority="52">
      <formula>(G72&lt;=O72)</formula>
    </cfRule>
  </conditionalFormatting>
  <conditionalFormatting sqref="G73">
    <cfRule type="expression" dxfId="56" priority="47">
      <formula>G73&gt;O73</formula>
    </cfRule>
    <cfRule type="expression" dxfId="55" priority="48">
      <formula>(G73&lt;=O73)=AND(G73=H73)</formula>
    </cfRule>
    <cfRule type="expression" dxfId="54" priority="49">
      <formula>(G73&lt;=O73)</formula>
    </cfRule>
  </conditionalFormatting>
  <conditionalFormatting sqref="G74">
    <cfRule type="expression" dxfId="53" priority="44">
      <formula>G74&gt;O74</formula>
    </cfRule>
    <cfRule type="expression" dxfId="52" priority="45">
      <formula>(G74&lt;=O74)=AND(G74=H74)</formula>
    </cfRule>
    <cfRule type="expression" dxfId="51" priority="46">
      <formula>(G74&lt;=O74)</formula>
    </cfRule>
  </conditionalFormatting>
  <conditionalFormatting sqref="G75">
    <cfRule type="expression" dxfId="50" priority="41">
      <formula>G75&gt;O75</formula>
    </cfRule>
    <cfRule type="expression" dxfId="49" priority="42">
      <formula>(G75&lt;=O75)=AND(G75=H75)</formula>
    </cfRule>
    <cfRule type="expression" dxfId="48" priority="43">
      <formula>(G75&lt;=O75)</formula>
    </cfRule>
  </conditionalFormatting>
  <conditionalFormatting sqref="G76">
    <cfRule type="expression" dxfId="47" priority="38">
      <formula>G76&gt;O76</formula>
    </cfRule>
    <cfRule type="expression" dxfId="46" priority="39">
      <formula>(G76&lt;=O76)=AND(G76=H76)</formula>
    </cfRule>
    <cfRule type="expression" dxfId="45" priority="40">
      <formula>(G76&lt;=O76)</formula>
    </cfRule>
  </conditionalFormatting>
  <conditionalFormatting sqref="G77">
    <cfRule type="expression" dxfId="44" priority="35">
      <formula>G77&gt;O77</formula>
    </cfRule>
    <cfRule type="expression" dxfId="43" priority="36">
      <formula>(G77&lt;=O77)=AND(G77=H77)</formula>
    </cfRule>
    <cfRule type="expression" dxfId="42" priority="37">
      <formula>(G77&lt;=O77)</formula>
    </cfRule>
  </conditionalFormatting>
  <conditionalFormatting sqref="G78">
    <cfRule type="expression" dxfId="41" priority="32">
      <formula>G78&gt;O78</formula>
    </cfRule>
    <cfRule type="expression" dxfId="40" priority="33">
      <formula>(G78&lt;=O78)=AND(G78=H78)</formula>
    </cfRule>
    <cfRule type="expression" dxfId="39" priority="34">
      <formula>(G78&lt;=O78)</formula>
    </cfRule>
  </conditionalFormatting>
  <conditionalFormatting sqref="G79">
    <cfRule type="expression" dxfId="38" priority="29">
      <formula>G79&gt;O79</formula>
    </cfRule>
    <cfRule type="expression" dxfId="37" priority="30">
      <formula>(G79&lt;=O79)=AND(G79=H79)</formula>
    </cfRule>
    <cfRule type="expression" dxfId="36" priority="31">
      <formula>(G79&lt;=O79)</formula>
    </cfRule>
  </conditionalFormatting>
  <conditionalFormatting sqref="G80">
    <cfRule type="expression" dxfId="35" priority="26">
      <formula>G80&gt;O80</formula>
    </cfRule>
    <cfRule type="expression" dxfId="34" priority="27">
      <formula>(G80&lt;=O80)=AND(G80=H80)</formula>
    </cfRule>
    <cfRule type="expression" dxfId="33" priority="28">
      <formula>(G80&lt;=O80)</formula>
    </cfRule>
  </conditionalFormatting>
  <conditionalFormatting sqref="G81">
    <cfRule type="expression" dxfId="32" priority="23">
      <formula>G81&gt;O81</formula>
    </cfRule>
    <cfRule type="expression" dxfId="31" priority="24">
      <formula>(G81&lt;=O81)=AND(G81=H81)</formula>
    </cfRule>
    <cfRule type="expression" dxfId="30" priority="25">
      <formula>(G81&lt;=O81)</formula>
    </cfRule>
  </conditionalFormatting>
  <conditionalFormatting sqref="G82">
    <cfRule type="expression" dxfId="29" priority="20">
      <formula>G82&gt;O82</formula>
    </cfRule>
    <cfRule type="expression" dxfId="28" priority="21">
      <formula>(G82&lt;=O82)=AND(G82=H82)</formula>
    </cfRule>
    <cfRule type="expression" dxfId="27" priority="22">
      <formula>(G82&lt;=O82)</formula>
    </cfRule>
  </conditionalFormatting>
  <conditionalFormatting sqref="G83">
    <cfRule type="expression" dxfId="26" priority="17">
      <formula>G83&gt;O83</formula>
    </cfRule>
    <cfRule type="expression" dxfId="25" priority="18">
      <formula>(G83&lt;=O83)=AND(G83=H83)</formula>
    </cfRule>
    <cfRule type="expression" dxfId="24" priority="19">
      <formula>(G83&lt;=O83)</formula>
    </cfRule>
  </conditionalFormatting>
  <conditionalFormatting sqref="G84">
    <cfRule type="expression" dxfId="23" priority="14">
      <formula>G84&gt;O84</formula>
    </cfRule>
    <cfRule type="expression" dxfId="22" priority="15">
      <formula>(G84&lt;=O84)=AND(G84=H84)</formula>
    </cfRule>
    <cfRule type="expression" dxfId="21" priority="16">
      <formula>(G84&lt;=O84)</formula>
    </cfRule>
  </conditionalFormatting>
  <conditionalFormatting sqref="G85">
    <cfRule type="expression" dxfId="20" priority="11">
      <formula>G85&gt;O85</formula>
    </cfRule>
    <cfRule type="expression" dxfId="19" priority="12">
      <formula>(G85&lt;=O85)=AND(G85=H85)</formula>
    </cfRule>
    <cfRule type="expression" dxfId="18" priority="13">
      <formula>(G85&lt;=O85)</formula>
    </cfRule>
  </conditionalFormatting>
  <conditionalFormatting sqref="G86">
    <cfRule type="expression" dxfId="17" priority="8">
      <formula>G86&gt;O86</formula>
    </cfRule>
    <cfRule type="expression" dxfId="16" priority="9">
      <formula>(G86&lt;=O86)=AND(G86=H86)</formula>
    </cfRule>
    <cfRule type="expression" dxfId="15" priority="10">
      <formula>(G86&lt;=O86)</formula>
    </cfRule>
  </conditionalFormatting>
  <conditionalFormatting sqref="G87">
    <cfRule type="expression" dxfId="14" priority="5">
      <formula>G87&gt;O87</formula>
    </cfRule>
    <cfRule type="expression" dxfId="13" priority="6">
      <formula>(G87&lt;=O87)=AND(G87=H87)</formula>
    </cfRule>
    <cfRule type="expression" dxfId="12" priority="7">
      <formula>(G87&lt;=O87)</formula>
    </cfRule>
  </conditionalFormatting>
  <conditionalFormatting sqref="C4:J87">
    <cfRule type="cellIs" dxfId="11" priority="1" operator="greaterThan">
      <formula>0</formula>
    </cfRule>
  </conditionalFormatting>
  <conditionalFormatting sqref="B5:B87">
    <cfRule type="cellIs" dxfId="10" priority="2" operator="greaterThan">
      <formula>0</formula>
    </cfRule>
  </conditionalFormatting>
  <conditionalFormatting sqref="B4">
    <cfRule type="cellIs" dxfId="9" priority="3" operator="greaterThan">
      <formula>0</formula>
    </cfRule>
  </conditionalFormatting>
  <dataValidations count="2">
    <dataValidation type="custom" allowBlank="1" showInputMessage="1" showErrorMessage="1" errorTitle="Bitte Lizenznumer" error="Bitte Lizenznummer in Spalte B Lizenz eintragen, Name/Vorname und Verein wird automatisch ermittelt" sqref="C4:D87" xr:uid="{00000000-0002-0000-0000-000000000000}">
      <formula1>NOT(CELL("SCHUTZ",C4:D87))</formula1>
    </dataValidation>
    <dataValidation type="custom" allowBlank="1" showInputMessage="1" showErrorMessage="1" errorTitle="Resultat wird auto ermittelt" error="Resultat wird automatisch ermittelt" sqref="K4:P87" xr:uid="{00000000-0002-0000-0000-000001000000}">
      <formula1>NOT(CELL("SCHUTZ",AA4))</formula1>
    </dataValidation>
  </dataValidations>
  <pageMargins left="0.7" right="0.7" top="0.78740157499999996" bottom="0.78740157499999996" header="0.3" footer="0.3"/>
  <pageSetup paperSize="9" scale="48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0]!Rangieren_Quali_Feld_A">
                <anchor moveWithCells="1" sizeWithCells="1">
                  <from>
                    <xdr:col>16</xdr:col>
                    <xdr:colOff>487680</xdr:colOff>
                    <xdr:row>2</xdr:row>
                    <xdr:rowOff>15240</xdr:rowOff>
                  </from>
                  <to>
                    <xdr:col>18</xdr:col>
                    <xdr:colOff>236220</xdr:colOff>
                    <xdr:row>2</xdr:row>
                    <xdr:rowOff>708660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Schütze in Datenbank" error="Schütze in Datenbank nicht vorhanden,_x000a_Bitte Schütze in Datenbank erstellen" xr:uid="{00000000-0002-0000-0000-000002000000}">
          <x14:formula1>
            <xm:f>'Schützen-Datenbank'!$B:$B</xm:f>
          </x14:formula1>
          <xm:sqref>B4:B87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pageSetUpPr fitToPage="1"/>
  </sheetPr>
  <dimension ref="A1:N104"/>
  <sheetViews>
    <sheetView zoomScale="85" zoomScaleNormal="85" workbookViewId="0">
      <pane ySplit="3" topLeftCell="A4" activePane="bottomLeft" state="frozen"/>
      <selection pane="bottomLeft" activeCell="B4" sqref="B4"/>
    </sheetView>
  </sheetViews>
  <sheetFormatPr baseColWidth="10" defaultColWidth="11.44140625" defaultRowHeight="14.4" x14ac:dyDescent="0.3"/>
  <cols>
    <col min="1" max="2" width="16.6640625" style="2" customWidth="1"/>
    <col min="3" max="3" width="31.5546875" style="2" customWidth="1"/>
    <col min="4" max="4" width="23.6640625" style="2" customWidth="1"/>
    <col min="5" max="5" width="8.6640625" style="19" customWidth="1"/>
    <col min="6" max="6" width="9.5546875" style="19" customWidth="1"/>
    <col min="7" max="7" width="11" style="19" customWidth="1"/>
    <col min="8" max="8" width="9.77734375" style="19" customWidth="1"/>
    <col min="9" max="9" width="11.44140625" style="19" customWidth="1"/>
    <col min="10" max="10" width="12.5546875" style="19" customWidth="1"/>
    <col min="11" max="11" width="0" style="2" hidden="1" customWidth="1"/>
    <col min="12" max="12" width="11.44140625" style="19"/>
    <col min="13" max="16384" width="11.44140625" style="2"/>
  </cols>
  <sheetData>
    <row r="1" spans="1:14" ht="36.6" x14ac:dyDescent="0.7">
      <c r="C1" s="71" t="s">
        <v>4</v>
      </c>
      <c r="E1" s="72"/>
      <c r="F1" s="82">
        <f ca="1">TODAY()</f>
        <v>45756</v>
      </c>
      <c r="G1" s="82"/>
      <c r="H1" s="74" t="s">
        <v>193</v>
      </c>
      <c r="I1" s="74"/>
    </row>
    <row r="2" spans="1:14" ht="23.4" x14ac:dyDescent="0.45">
      <c r="C2" s="73" t="s">
        <v>397</v>
      </c>
      <c r="D2" s="73"/>
      <c r="E2" s="73"/>
      <c r="F2" s="73"/>
      <c r="G2" s="73"/>
      <c r="H2" s="75" t="str">
        <f>'Quali_Feld Sport'!J2</f>
        <v>07.09.</v>
      </c>
      <c r="I2" s="70">
        <f ca="1">Jahr</f>
        <v>45756</v>
      </c>
    </row>
    <row r="3" spans="1:14" s="7" customFormat="1" ht="66" thickBot="1" x14ac:dyDescent="0.35">
      <c r="A3" s="3" t="s">
        <v>5</v>
      </c>
      <c r="B3" s="35" t="s">
        <v>32</v>
      </c>
      <c r="C3" s="4" t="s">
        <v>0</v>
      </c>
      <c r="D3" s="4" t="s">
        <v>1</v>
      </c>
      <c r="E3" s="24" t="s">
        <v>6</v>
      </c>
      <c r="F3" s="24" t="s">
        <v>7</v>
      </c>
      <c r="G3" s="24" t="s">
        <v>14</v>
      </c>
      <c r="H3" s="24" t="s">
        <v>15</v>
      </c>
      <c r="I3" s="24" t="s">
        <v>16</v>
      </c>
      <c r="J3" s="28" t="s">
        <v>2</v>
      </c>
      <c r="L3" s="20" t="s">
        <v>17</v>
      </c>
    </row>
    <row r="4" spans="1:14" ht="16.2" thickTop="1" x14ac:dyDescent="0.3">
      <c r="A4" s="8">
        <v>1</v>
      </c>
      <c r="B4" s="18"/>
      <c r="C4" s="36" t="str">
        <f>IF($B4="","",VLOOKUP($B4,DB,'Schützen-Datenbank'!$B$1,FALSE))</f>
        <v/>
      </c>
      <c r="D4" s="36" t="str">
        <f>IF($B4="","",VLOOKUP($B4,DB,'Schützen-Datenbank'!$F$1,FALSE))</f>
        <v/>
      </c>
      <c r="E4" s="25"/>
      <c r="F4" s="25"/>
      <c r="G4" s="25"/>
      <c r="H4" s="25"/>
      <c r="I4" s="25"/>
      <c r="J4" s="8">
        <f t="shared" ref="J4:J35" si="0">SUM(E4:I4)</f>
        <v>0</v>
      </c>
      <c r="L4" s="21">
        <f t="shared" ref="L4:L35" si="1">SUM(E4:F4)</f>
        <v>0</v>
      </c>
    </row>
    <row r="5" spans="1:14" ht="15.6" x14ac:dyDescent="0.3">
      <c r="A5" s="11">
        <v>2</v>
      </c>
      <c r="B5" s="18"/>
      <c r="C5" s="37" t="str">
        <f>IF(B5="","",VLOOKUP(B5,'Schützen-Datenbank'!$B$3:$C$1679,2,FALSE))</f>
        <v/>
      </c>
      <c r="D5" s="37" t="str">
        <f>IF(B5="","",VLOOKUP(B5,DB,'Schützen-Datenbank'!$F$1,FALSE))</f>
        <v/>
      </c>
      <c r="E5" s="26"/>
      <c r="F5" s="26"/>
      <c r="G5" s="26"/>
      <c r="H5" s="26"/>
      <c r="I5" s="26"/>
      <c r="J5" s="11">
        <f t="shared" si="0"/>
        <v>0</v>
      </c>
      <c r="L5" s="21">
        <f t="shared" si="1"/>
        <v>0</v>
      </c>
      <c r="N5" s="7" t="str">
        <f t="shared" ref="N5:N9" si="2">C100</f>
        <v>Rangierung Feld Ordonnanz:</v>
      </c>
    </row>
    <row r="6" spans="1:14" ht="15.6" x14ac:dyDescent="0.3">
      <c r="A6" s="11">
        <v>3</v>
      </c>
      <c r="B6" s="18"/>
      <c r="C6" s="37" t="str">
        <f>IF(B6="","",VLOOKUP(B6,'Schützen-Datenbank'!$B$3:$C$1679,2,FALSE))</f>
        <v/>
      </c>
      <c r="D6" s="37" t="str">
        <f>IF(B6="","",VLOOKUP(B6,DB,'Schützen-Datenbank'!$F$1,FALSE))</f>
        <v/>
      </c>
      <c r="E6" s="26"/>
      <c r="F6" s="26"/>
      <c r="G6" s="26"/>
      <c r="H6" s="26"/>
      <c r="I6" s="26"/>
      <c r="J6" s="11">
        <f t="shared" si="0"/>
        <v>0</v>
      </c>
      <c r="L6" s="21">
        <f t="shared" si="1"/>
        <v>0</v>
      </c>
      <c r="N6" s="2" t="str">
        <f t="shared" si="2"/>
        <v>a) Einzelwettschiessen Kat D oder E</v>
      </c>
    </row>
    <row r="7" spans="1:14" ht="15.6" x14ac:dyDescent="0.3">
      <c r="A7" s="11">
        <v>4</v>
      </c>
      <c r="B7" s="18"/>
      <c r="C7" s="37" t="str">
        <f>IF(B7="","",VLOOKUP(B7,'Schützen-Datenbank'!$B$3:$C$1679,2,FALSE))</f>
        <v/>
      </c>
      <c r="D7" s="37" t="str">
        <f>IF(B7="","",VLOOKUP(B7,DB,'Schützen-Datenbank'!$F$1,FALSE))</f>
        <v/>
      </c>
      <c r="E7" s="26"/>
      <c r="F7" s="26"/>
      <c r="G7" s="26"/>
      <c r="H7" s="26"/>
      <c r="I7" s="26"/>
      <c r="J7" s="11">
        <f t="shared" si="0"/>
        <v>0</v>
      </c>
      <c r="L7" s="21">
        <f t="shared" si="1"/>
        <v>0</v>
      </c>
      <c r="N7" s="2" t="str">
        <f t="shared" si="2"/>
        <v>b) das total der 2 besten Kantonalstiche Kat. D oder E</v>
      </c>
    </row>
    <row r="8" spans="1:14" ht="15.6" x14ac:dyDescent="0.3">
      <c r="A8" s="11">
        <v>5</v>
      </c>
      <c r="B8" s="18"/>
      <c r="C8" s="37" t="str">
        <f>IF(B8="","",VLOOKUP(B8,'Schützen-Datenbank'!$B$3:$C$1679,2,FALSE))</f>
        <v/>
      </c>
      <c r="D8" s="37" t="str">
        <f>IF(B8="","",VLOOKUP(B8,DB,'Schützen-Datenbank'!$F$1,FALSE))</f>
        <v/>
      </c>
      <c r="E8" s="26"/>
      <c r="F8" s="26"/>
      <c r="G8" s="26"/>
      <c r="H8" s="26"/>
      <c r="I8" s="26"/>
      <c r="J8" s="11">
        <f t="shared" si="0"/>
        <v>0</v>
      </c>
      <c r="L8" s="21">
        <f t="shared" si="1"/>
        <v>0</v>
      </c>
      <c r="N8" s="2" t="str">
        <f t="shared" si="2"/>
        <v>c) Bundesprogramm</v>
      </c>
    </row>
    <row r="9" spans="1:14" ht="15.6" x14ac:dyDescent="0.3">
      <c r="A9" s="11">
        <v>6</v>
      </c>
      <c r="B9" s="18"/>
      <c r="C9" s="37" t="str">
        <f>IF(B9="","",VLOOKUP(B9,'Schützen-Datenbank'!$B$3:$C$1679,2,FALSE))</f>
        <v/>
      </c>
      <c r="D9" s="37" t="str">
        <f>IF(B9="","",VLOOKUP(B9,DB,'Schützen-Datenbank'!$F$1,FALSE))</f>
        <v/>
      </c>
      <c r="E9" s="26"/>
      <c r="F9" s="26"/>
      <c r="G9" s="26"/>
      <c r="H9" s="26"/>
      <c r="I9" s="26"/>
      <c r="J9" s="11">
        <f t="shared" si="0"/>
        <v>0</v>
      </c>
      <c r="L9" s="21">
        <f t="shared" si="1"/>
        <v>0</v>
      </c>
      <c r="N9" s="2" t="str">
        <f t="shared" si="2"/>
        <v>d) Feldschiessen</v>
      </c>
    </row>
    <row r="10" spans="1:14" ht="15.6" x14ac:dyDescent="0.3">
      <c r="A10" s="11">
        <v>7</v>
      </c>
      <c r="B10" s="18"/>
      <c r="C10" s="37" t="str">
        <f>IF(B10="","",VLOOKUP(B10,'Schützen-Datenbank'!$B$3:$C$1679,2,FALSE))</f>
        <v/>
      </c>
      <c r="D10" s="37" t="str">
        <f>IF(B10="","",VLOOKUP(B10,DB,'Schützen-Datenbank'!$F$1,FALSE))</f>
        <v/>
      </c>
      <c r="E10" s="26"/>
      <c r="F10" s="26"/>
      <c r="G10" s="26"/>
      <c r="H10" s="26"/>
      <c r="I10" s="26"/>
      <c r="J10" s="11">
        <f t="shared" si="0"/>
        <v>0</v>
      </c>
      <c r="L10" s="21">
        <f t="shared" si="1"/>
        <v>0</v>
      </c>
    </row>
    <row r="11" spans="1:14" ht="15.6" x14ac:dyDescent="0.3">
      <c r="A11" s="11">
        <v>8</v>
      </c>
      <c r="B11" s="18"/>
      <c r="C11" s="37" t="str">
        <f>IF(B11="","",VLOOKUP(B11,'Schützen-Datenbank'!$B$3:$C$1679,2,FALSE))</f>
        <v/>
      </c>
      <c r="D11" s="37" t="str">
        <f>IF(B11="","",VLOOKUP(B11,DB,'Schützen-Datenbank'!$F$1,FALSE))</f>
        <v/>
      </c>
      <c r="E11" s="26"/>
      <c r="F11" s="26"/>
      <c r="G11" s="26"/>
      <c r="H11" s="26"/>
      <c r="I11" s="26"/>
      <c r="J11" s="11">
        <f t="shared" si="0"/>
        <v>0</v>
      </c>
      <c r="L11" s="21">
        <f t="shared" si="1"/>
        <v>0</v>
      </c>
    </row>
    <row r="12" spans="1:14" ht="15.6" x14ac:dyDescent="0.3">
      <c r="A12" s="11">
        <v>9</v>
      </c>
      <c r="B12" s="18"/>
      <c r="C12" s="37" t="str">
        <f>IF(B12="","",VLOOKUP(B12,'Schützen-Datenbank'!$B$3:$C$1679,2,FALSE))</f>
        <v/>
      </c>
      <c r="D12" s="37" t="str">
        <f>IF(B12="","",VLOOKUP(B12,DB,'Schützen-Datenbank'!$F$1,FALSE))</f>
        <v/>
      </c>
      <c r="E12" s="26"/>
      <c r="F12" s="26"/>
      <c r="G12" s="26"/>
      <c r="H12" s="26"/>
      <c r="I12" s="26"/>
      <c r="J12" s="11">
        <f t="shared" si="0"/>
        <v>0</v>
      </c>
      <c r="L12" s="21">
        <f t="shared" si="1"/>
        <v>0</v>
      </c>
    </row>
    <row r="13" spans="1:14" ht="15.6" x14ac:dyDescent="0.3">
      <c r="A13" s="11">
        <v>10</v>
      </c>
      <c r="B13" s="18"/>
      <c r="C13" s="37" t="str">
        <f>IF(B13="","",VLOOKUP(B13,'Schützen-Datenbank'!$B$3:$C$1679,2,FALSE))</f>
        <v/>
      </c>
      <c r="D13" s="37" t="str">
        <f>IF(B13="","",VLOOKUP(B13,DB,'Schützen-Datenbank'!$F$1,FALSE))</f>
        <v/>
      </c>
      <c r="E13" s="26"/>
      <c r="F13" s="26"/>
      <c r="G13" s="26"/>
      <c r="H13" s="26"/>
      <c r="I13" s="26"/>
      <c r="J13" s="11">
        <f t="shared" si="0"/>
        <v>0</v>
      </c>
      <c r="L13" s="21">
        <f t="shared" si="1"/>
        <v>0</v>
      </c>
    </row>
    <row r="14" spans="1:14" ht="15.6" x14ac:dyDescent="0.3">
      <c r="A14" s="11">
        <v>11</v>
      </c>
      <c r="B14" s="18"/>
      <c r="C14" s="37" t="str">
        <f>IF(B14="","",VLOOKUP(B14,'Schützen-Datenbank'!$B$3:$C$1679,2,FALSE))</f>
        <v/>
      </c>
      <c r="D14" s="37" t="str">
        <f>IF(B14="","",VLOOKUP(B14,DB,'Schützen-Datenbank'!$F$1,FALSE))</f>
        <v/>
      </c>
      <c r="E14" s="26"/>
      <c r="F14" s="26"/>
      <c r="G14" s="26"/>
      <c r="H14" s="26"/>
      <c r="I14" s="26"/>
      <c r="J14" s="11">
        <f t="shared" si="0"/>
        <v>0</v>
      </c>
      <c r="L14" s="21">
        <f t="shared" si="1"/>
        <v>0</v>
      </c>
    </row>
    <row r="15" spans="1:14" ht="15.6" x14ac:dyDescent="0.3">
      <c r="A15" s="11">
        <v>12</v>
      </c>
      <c r="B15" s="18"/>
      <c r="C15" s="37" t="str">
        <f>IF(B15="","",VLOOKUP(B15,'Schützen-Datenbank'!$B$3:$C$1679,2,FALSE))</f>
        <v/>
      </c>
      <c r="D15" s="37" t="str">
        <f>IF(B15="","",VLOOKUP(B15,DB,'Schützen-Datenbank'!$F$1,FALSE))</f>
        <v/>
      </c>
      <c r="E15" s="26"/>
      <c r="F15" s="26"/>
      <c r="G15" s="26"/>
      <c r="H15" s="26"/>
      <c r="I15" s="26"/>
      <c r="J15" s="11">
        <f t="shared" si="0"/>
        <v>0</v>
      </c>
      <c r="L15" s="21">
        <f t="shared" si="1"/>
        <v>0</v>
      </c>
    </row>
    <row r="16" spans="1:14" ht="15.6" x14ac:dyDescent="0.3">
      <c r="A16" s="11">
        <v>13</v>
      </c>
      <c r="B16" s="18"/>
      <c r="C16" s="37" t="str">
        <f>IF(B16="","",VLOOKUP(B16,'Schützen-Datenbank'!$B$3:$C$1679,2,FALSE))</f>
        <v/>
      </c>
      <c r="D16" s="37" t="str">
        <f>IF(B16="","",VLOOKUP(B16,DB,'Schützen-Datenbank'!$F$1,FALSE))</f>
        <v/>
      </c>
      <c r="E16" s="26"/>
      <c r="F16" s="26"/>
      <c r="G16" s="26"/>
      <c r="H16" s="26"/>
      <c r="I16" s="26"/>
      <c r="J16" s="11">
        <f t="shared" si="0"/>
        <v>0</v>
      </c>
      <c r="L16" s="21">
        <f t="shared" si="1"/>
        <v>0</v>
      </c>
    </row>
    <row r="17" spans="1:13" ht="15.6" x14ac:dyDescent="0.3">
      <c r="A17" s="11">
        <v>14</v>
      </c>
      <c r="B17" s="18"/>
      <c r="C17" s="37" t="str">
        <f>IF(B17="","",VLOOKUP(B17,'Schützen-Datenbank'!$B$3:$C$1679,2,FALSE))</f>
        <v/>
      </c>
      <c r="D17" s="37" t="str">
        <f>IF(B17="","",VLOOKUP(B17,DB,'Schützen-Datenbank'!$F$1,FALSE))</f>
        <v/>
      </c>
      <c r="E17" s="26"/>
      <c r="F17" s="26"/>
      <c r="G17" s="26"/>
      <c r="H17" s="26"/>
      <c r="I17" s="26"/>
      <c r="J17" s="11">
        <f t="shared" si="0"/>
        <v>0</v>
      </c>
      <c r="L17" s="21">
        <f t="shared" si="1"/>
        <v>0</v>
      </c>
    </row>
    <row r="18" spans="1:13" ht="15.6" x14ac:dyDescent="0.3">
      <c r="A18" s="11">
        <v>15</v>
      </c>
      <c r="B18" s="18"/>
      <c r="C18" s="37" t="str">
        <f>IF(B18="","",VLOOKUP(B18,'Schützen-Datenbank'!$B$3:$C$1679,2,FALSE))</f>
        <v/>
      </c>
      <c r="D18" s="37" t="str">
        <f>IF(B18="","",VLOOKUP(B18,DB,'Schützen-Datenbank'!$F$1,FALSE))</f>
        <v/>
      </c>
      <c r="E18" s="26"/>
      <c r="F18" s="26"/>
      <c r="G18" s="26"/>
      <c r="H18" s="26"/>
      <c r="I18" s="26"/>
      <c r="J18" s="11">
        <f t="shared" si="0"/>
        <v>0</v>
      </c>
      <c r="L18" s="21">
        <f t="shared" si="1"/>
        <v>0</v>
      </c>
    </row>
    <row r="19" spans="1:13" ht="15.6" x14ac:dyDescent="0.3">
      <c r="A19" s="11">
        <v>16</v>
      </c>
      <c r="B19" s="18"/>
      <c r="C19" s="37" t="str">
        <f>IF(B19="","",VLOOKUP(B19,'Schützen-Datenbank'!$B$3:$C$1679,2,FALSE))</f>
        <v/>
      </c>
      <c r="D19" s="37" t="str">
        <f>IF(B19="","",VLOOKUP(B19,DB,'Schützen-Datenbank'!$F$1,FALSE))</f>
        <v/>
      </c>
      <c r="E19" s="26"/>
      <c r="F19" s="26"/>
      <c r="G19" s="26"/>
      <c r="H19" s="26"/>
      <c r="I19" s="26"/>
      <c r="J19" s="11">
        <f t="shared" si="0"/>
        <v>0</v>
      </c>
      <c r="L19" s="21">
        <f t="shared" si="1"/>
        <v>0</v>
      </c>
    </row>
    <row r="20" spans="1:13" ht="15.6" x14ac:dyDescent="0.3">
      <c r="A20" s="11">
        <v>17</v>
      </c>
      <c r="B20" s="18"/>
      <c r="C20" s="37" t="str">
        <f>IF(B20="","",VLOOKUP(B20,'Schützen-Datenbank'!$B$3:$C$1679,2,FALSE))</f>
        <v/>
      </c>
      <c r="D20" s="37" t="str">
        <f>IF(B20="","",VLOOKUP(B20,DB,'Schützen-Datenbank'!$F$1,FALSE))</f>
        <v/>
      </c>
      <c r="E20" s="26"/>
      <c r="F20" s="26"/>
      <c r="G20" s="26"/>
      <c r="H20" s="26"/>
      <c r="I20" s="26"/>
      <c r="J20" s="11">
        <f t="shared" si="0"/>
        <v>0</v>
      </c>
      <c r="L20" s="21">
        <f t="shared" si="1"/>
        <v>0</v>
      </c>
    </row>
    <row r="21" spans="1:13" ht="15.6" x14ac:dyDescent="0.3">
      <c r="A21" s="11">
        <v>18</v>
      </c>
      <c r="B21" s="18"/>
      <c r="C21" s="37" t="str">
        <f>IF(B21="","",VLOOKUP(B21,'Schützen-Datenbank'!$B$3:$C$1679,2,FALSE))</f>
        <v/>
      </c>
      <c r="D21" s="37" t="str">
        <f>IF(B21="","",VLOOKUP(B21,DB,'Schützen-Datenbank'!$F$1,FALSE))</f>
        <v/>
      </c>
      <c r="E21" s="26"/>
      <c r="F21" s="26"/>
      <c r="G21" s="26"/>
      <c r="H21" s="26"/>
      <c r="I21" s="26"/>
      <c r="J21" s="11">
        <f t="shared" si="0"/>
        <v>0</v>
      </c>
      <c r="L21" s="21">
        <f t="shared" si="1"/>
        <v>0</v>
      </c>
    </row>
    <row r="22" spans="1:13" ht="15.6" x14ac:dyDescent="0.3">
      <c r="A22" s="11">
        <v>19</v>
      </c>
      <c r="B22" s="18"/>
      <c r="C22" s="37" t="str">
        <f>IF(B22="","",VLOOKUP(B22,'Schützen-Datenbank'!$B$3:$C$1679,2,FALSE))</f>
        <v/>
      </c>
      <c r="D22" s="37" t="str">
        <f>IF(B22="","",VLOOKUP(B22,DB,'Schützen-Datenbank'!$F$1,FALSE))</f>
        <v/>
      </c>
      <c r="E22" s="26"/>
      <c r="F22" s="26"/>
      <c r="G22" s="26"/>
      <c r="H22" s="26"/>
      <c r="I22" s="26"/>
      <c r="J22" s="11">
        <f t="shared" si="0"/>
        <v>0</v>
      </c>
      <c r="L22" s="21">
        <f t="shared" si="1"/>
        <v>0</v>
      </c>
    </row>
    <row r="23" spans="1:13" ht="15.6" x14ac:dyDescent="0.3">
      <c r="A23" s="11">
        <v>20</v>
      </c>
      <c r="B23" s="18"/>
      <c r="C23" s="37" t="str">
        <f>IF(B23="","",VLOOKUP(B23,'Schützen-Datenbank'!$B$3:$C$1679,2,FALSE))</f>
        <v/>
      </c>
      <c r="D23" s="37" t="str">
        <f>IF(B23="","",VLOOKUP(B23,DB,'Schützen-Datenbank'!$F$1,FALSE))</f>
        <v/>
      </c>
      <c r="E23" s="26"/>
      <c r="F23" s="26"/>
      <c r="G23" s="26"/>
      <c r="H23" s="26"/>
      <c r="I23" s="26"/>
      <c r="J23" s="11">
        <f t="shared" si="0"/>
        <v>0</v>
      </c>
      <c r="L23" s="21">
        <f t="shared" si="1"/>
        <v>0</v>
      </c>
    </row>
    <row r="24" spans="1:13" ht="15.6" x14ac:dyDescent="0.3">
      <c r="A24" s="11">
        <v>21</v>
      </c>
      <c r="B24" s="18"/>
      <c r="C24" s="37" t="str">
        <f>IF(B24="","",VLOOKUP(B24,'Schützen-Datenbank'!$B$3:$C$1679,2,FALSE))</f>
        <v/>
      </c>
      <c r="D24" s="37" t="str">
        <f>IF(B24="","",VLOOKUP(B24,DB,'Schützen-Datenbank'!$F$1,FALSE))</f>
        <v/>
      </c>
      <c r="E24" s="26"/>
      <c r="F24" s="26"/>
      <c r="G24" s="26"/>
      <c r="H24" s="26"/>
      <c r="I24" s="26"/>
      <c r="J24" s="11">
        <f t="shared" si="0"/>
        <v>0</v>
      </c>
      <c r="L24" s="21">
        <f t="shared" si="1"/>
        <v>0</v>
      </c>
    </row>
    <row r="25" spans="1:13" ht="15.6" x14ac:dyDescent="0.3">
      <c r="A25" s="11">
        <v>22</v>
      </c>
      <c r="B25" s="18"/>
      <c r="C25" s="37" t="str">
        <f>IF(B25="","",VLOOKUP(B25,'Schützen-Datenbank'!$B$3:$C$1679,2,FALSE))</f>
        <v/>
      </c>
      <c r="D25" s="37" t="str">
        <f>IF(B25="","",VLOOKUP(B25,DB,'Schützen-Datenbank'!$F$1,FALSE))</f>
        <v/>
      </c>
      <c r="E25" s="26"/>
      <c r="F25" s="26"/>
      <c r="G25" s="26"/>
      <c r="H25" s="26"/>
      <c r="I25" s="26"/>
      <c r="J25" s="11">
        <f t="shared" si="0"/>
        <v>0</v>
      </c>
      <c r="L25" s="21">
        <f t="shared" si="1"/>
        <v>0</v>
      </c>
    </row>
    <row r="26" spans="1:13" ht="15.6" x14ac:dyDescent="0.3">
      <c r="A26" s="11">
        <v>23</v>
      </c>
      <c r="B26" s="18"/>
      <c r="C26" s="37" t="str">
        <f>IF(B26="","",VLOOKUP(B26,'Schützen-Datenbank'!$B$3:$C$1679,2,FALSE))</f>
        <v/>
      </c>
      <c r="D26" s="37" t="str">
        <f>IF(B26="","",VLOOKUP(B26,DB,'Schützen-Datenbank'!$F$1,FALSE))</f>
        <v/>
      </c>
      <c r="E26" s="26"/>
      <c r="F26" s="26"/>
      <c r="G26" s="26"/>
      <c r="H26" s="26"/>
      <c r="I26" s="26"/>
      <c r="J26" s="11">
        <f t="shared" si="0"/>
        <v>0</v>
      </c>
      <c r="L26" s="21">
        <f t="shared" si="1"/>
        <v>0</v>
      </c>
    </row>
    <row r="27" spans="1:13" s="17" customFormat="1" ht="16.2" thickBot="1" x14ac:dyDescent="0.35">
      <c r="A27" s="33">
        <v>24</v>
      </c>
      <c r="B27" s="34"/>
      <c r="C27" s="39" t="str">
        <f>IF(B27="","",VLOOKUP(B27,'Schützen-Datenbank'!$B$3:$C$1679,2,FALSE))</f>
        <v/>
      </c>
      <c r="D27" s="38" t="str">
        <f>IF(B27="","",VLOOKUP(B27,DB,'Schützen-Datenbank'!$F$1,FALSE))</f>
        <v/>
      </c>
      <c r="E27" s="27"/>
      <c r="F27" s="27"/>
      <c r="G27" s="27"/>
      <c r="H27" s="27"/>
      <c r="I27" s="27"/>
      <c r="J27" s="14">
        <f t="shared" si="0"/>
        <v>0</v>
      </c>
      <c r="L27" s="22">
        <f t="shared" si="1"/>
        <v>0</v>
      </c>
    </row>
    <row r="28" spans="1:13" ht="16.2" thickTop="1" x14ac:dyDescent="0.3">
      <c r="A28" s="11" t="s">
        <v>25</v>
      </c>
      <c r="B28" s="18"/>
      <c r="C28" s="37" t="str">
        <f>IF(B28="","",VLOOKUP(B28,'Schützen-Datenbank'!$B$3:$C$1679,2,FALSE))</f>
        <v/>
      </c>
      <c r="D28" s="37" t="str">
        <f>IF(B28="","",VLOOKUP(B28,DB,'Schützen-Datenbank'!$F$1,FALSE))</f>
        <v/>
      </c>
      <c r="E28" s="26"/>
      <c r="F28" s="26"/>
      <c r="G28" s="26"/>
      <c r="H28" s="26"/>
      <c r="I28" s="26"/>
      <c r="J28" s="11">
        <f t="shared" si="0"/>
        <v>0</v>
      </c>
      <c r="L28" s="23">
        <f t="shared" si="1"/>
        <v>0</v>
      </c>
      <c r="M28" s="30"/>
    </row>
    <row r="29" spans="1:13" ht="15.6" x14ac:dyDescent="0.3">
      <c r="A29" s="11" t="s">
        <v>26</v>
      </c>
      <c r="B29" s="18"/>
      <c r="C29" s="37" t="str">
        <f>IF(B29="","",VLOOKUP(B29,'Schützen-Datenbank'!$B$3:$C$1679,2,FALSE))</f>
        <v/>
      </c>
      <c r="D29" s="37" t="str">
        <f>IF(B29="","",VLOOKUP(B29,DB,'Schützen-Datenbank'!$F$1,FALSE))</f>
        <v/>
      </c>
      <c r="E29" s="26"/>
      <c r="F29" s="26"/>
      <c r="G29" s="26"/>
      <c r="H29" s="26"/>
      <c r="I29" s="26"/>
      <c r="J29" s="11">
        <f t="shared" si="0"/>
        <v>0</v>
      </c>
      <c r="L29" s="21">
        <f t="shared" si="1"/>
        <v>0</v>
      </c>
      <c r="M29" s="31"/>
    </row>
    <row r="30" spans="1:13" ht="15.6" x14ac:dyDescent="0.3">
      <c r="A30" s="11" t="s">
        <v>27</v>
      </c>
      <c r="B30" s="18"/>
      <c r="C30" s="37" t="str">
        <f>IF(B30="","",VLOOKUP(B30,'Schützen-Datenbank'!$B$3:$C$1679,2,FALSE))</f>
        <v/>
      </c>
      <c r="D30" s="37" t="str">
        <f>IF(B30="","",VLOOKUP(B30,DB,'Schützen-Datenbank'!$F$1,FALSE))</f>
        <v/>
      </c>
      <c r="E30" s="26"/>
      <c r="F30" s="26"/>
      <c r="G30" s="26"/>
      <c r="H30" s="26"/>
      <c r="I30" s="26"/>
      <c r="J30" s="11">
        <f t="shared" si="0"/>
        <v>0</v>
      </c>
      <c r="L30" s="21">
        <f t="shared" si="1"/>
        <v>0</v>
      </c>
      <c r="M30" s="32"/>
    </row>
    <row r="31" spans="1:13" ht="15.6" x14ac:dyDescent="0.3">
      <c r="A31" s="11">
        <v>28</v>
      </c>
      <c r="B31" s="18"/>
      <c r="C31" s="37" t="str">
        <f>IF(B31="","",VLOOKUP(B31,'Schützen-Datenbank'!$B$3:$C$1679,2,FALSE))</f>
        <v/>
      </c>
      <c r="D31" s="37" t="str">
        <f>IF(B31="","",VLOOKUP(B31,DB,'Schützen-Datenbank'!$F$1,FALSE))</f>
        <v/>
      </c>
      <c r="E31" s="26"/>
      <c r="F31" s="26"/>
      <c r="G31" s="26"/>
      <c r="H31" s="26"/>
      <c r="I31" s="26"/>
      <c r="J31" s="11">
        <f t="shared" si="0"/>
        <v>0</v>
      </c>
      <c r="L31" s="21">
        <f t="shared" si="1"/>
        <v>0</v>
      </c>
    </row>
    <row r="32" spans="1:13" ht="15.6" x14ac:dyDescent="0.3">
      <c r="A32" s="11">
        <v>29</v>
      </c>
      <c r="B32" s="18"/>
      <c r="C32" s="37" t="str">
        <f>IF(B32="","",VLOOKUP(B32,'Schützen-Datenbank'!$B$3:$C$1679,2,FALSE))</f>
        <v/>
      </c>
      <c r="D32" s="37" t="str">
        <f>IF(B32="","",VLOOKUP(B32,DB,'Schützen-Datenbank'!$F$1,FALSE))</f>
        <v/>
      </c>
      <c r="E32" s="26"/>
      <c r="F32" s="26"/>
      <c r="G32" s="26"/>
      <c r="H32" s="26"/>
      <c r="I32" s="26"/>
      <c r="J32" s="11">
        <f t="shared" si="0"/>
        <v>0</v>
      </c>
      <c r="L32" s="21">
        <f t="shared" si="1"/>
        <v>0</v>
      </c>
    </row>
    <row r="33" spans="1:12" ht="15.6" x14ac:dyDescent="0.3">
      <c r="A33" s="11">
        <v>30</v>
      </c>
      <c r="B33" s="18"/>
      <c r="C33" s="37" t="str">
        <f>IF(B33="","",VLOOKUP(B33,'Schützen-Datenbank'!$B$3:$C$1679,2,FALSE))</f>
        <v/>
      </c>
      <c r="D33" s="37" t="str">
        <f>IF(B33="","",VLOOKUP(B33,DB,'Schützen-Datenbank'!$F$1,FALSE))</f>
        <v/>
      </c>
      <c r="E33" s="26"/>
      <c r="F33" s="26"/>
      <c r="G33" s="26"/>
      <c r="H33" s="26"/>
      <c r="I33" s="26"/>
      <c r="J33" s="11">
        <f t="shared" si="0"/>
        <v>0</v>
      </c>
      <c r="L33" s="21">
        <f t="shared" si="1"/>
        <v>0</v>
      </c>
    </row>
    <row r="34" spans="1:12" ht="15.6" x14ac:dyDescent="0.3">
      <c r="A34" s="11">
        <v>31</v>
      </c>
      <c r="B34" s="18"/>
      <c r="C34" s="37" t="str">
        <f>IF(B34="","",VLOOKUP(B34,'Schützen-Datenbank'!$B$3:$C$1679,2,FALSE))</f>
        <v/>
      </c>
      <c r="D34" s="37" t="str">
        <f>IF(B34="","",VLOOKUP(B34,DB,'Schützen-Datenbank'!$F$1,FALSE))</f>
        <v/>
      </c>
      <c r="E34" s="26"/>
      <c r="F34" s="26"/>
      <c r="G34" s="26"/>
      <c r="H34" s="26"/>
      <c r="I34" s="26"/>
      <c r="J34" s="11">
        <f t="shared" si="0"/>
        <v>0</v>
      </c>
      <c r="L34" s="21">
        <f t="shared" si="1"/>
        <v>0</v>
      </c>
    </row>
    <row r="35" spans="1:12" ht="15.6" x14ac:dyDescent="0.3">
      <c r="A35" s="11">
        <v>32</v>
      </c>
      <c r="B35" s="18"/>
      <c r="C35" s="37" t="str">
        <f>IF(B35="","",VLOOKUP(B35,'Schützen-Datenbank'!$B$3:$C$1679,2,FALSE))</f>
        <v/>
      </c>
      <c r="D35" s="37" t="str">
        <f>IF(B35="","",VLOOKUP(B35,DB,'Schützen-Datenbank'!$F$1,FALSE))</f>
        <v/>
      </c>
      <c r="E35" s="26"/>
      <c r="F35" s="26"/>
      <c r="G35" s="26"/>
      <c r="H35" s="26"/>
      <c r="I35" s="26"/>
      <c r="J35" s="11">
        <f t="shared" si="0"/>
        <v>0</v>
      </c>
      <c r="L35" s="21">
        <f t="shared" si="1"/>
        <v>0</v>
      </c>
    </row>
    <row r="36" spans="1:12" ht="15.6" x14ac:dyDescent="0.3">
      <c r="A36" s="11">
        <v>33</v>
      </c>
      <c r="B36" s="18"/>
      <c r="C36" s="37" t="str">
        <f>IF(B36="","",VLOOKUP(B36,'Schützen-Datenbank'!$B$3:$C$1679,2,FALSE))</f>
        <v/>
      </c>
      <c r="D36" s="37" t="str">
        <f>IF(B36="","",VLOOKUP(B36,DB,'Schützen-Datenbank'!$F$1,FALSE))</f>
        <v/>
      </c>
      <c r="E36" s="26"/>
      <c r="F36" s="26"/>
      <c r="G36" s="26"/>
      <c r="H36" s="26"/>
      <c r="I36" s="26"/>
      <c r="J36" s="11">
        <f t="shared" ref="J36:J67" si="3">SUM(E36:I36)</f>
        <v>0</v>
      </c>
      <c r="L36" s="21">
        <f t="shared" ref="L36:L67" si="4">SUM(E36:F36)</f>
        <v>0</v>
      </c>
    </row>
    <row r="37" spans="1:12" ht="15.6" x14ac:dyDescent="0.3">
      <c r="A37" s="11">
        <v>34</v>
      </c>
      <c r="B37" s="18"/>
      <c r="C37" s="37" t="str">
        <f>IF(B37="","",VLOOKUP(B37,'Schützen-Datenbank'!$B$3:$C$1679,2,FALSE))</f>
        <v/>
      </c>
      <c r="D37" s="37" t="str">
        <f>IF(B37="","",VLOOKUP(B37,DB,'Schützen-Datenbank'!$F$1,FALSE))</f>
        <v/>
      </c>
      <c r="E37" s="26"/>
      <c r="F37" s="26"/>
      <c r="G37" s="26"/>
      <c r="H37" s="26"/>
      <c r="I37" s="26"/>
      <c r="J37" s="11">
        <f t="shared" si="3"/>
        <v>0</v>
      </c>
      <c r="L37" s="21">
        <f t="shared" si="4"/>
        <v>0</v>
      </c>
    </row>
    <row r="38" spans="1:12" ht="15.6" x14ac:dyDescent="0.3">
      <c r="A38" s="11">
        <v>35</v>
      </c>
      <c r="B38" s="18"/>
      <c r="C38" s="37" t="str">
        <f>IF(B38="","",VLOOKUP(B38,'Schützen-Datenbank'!$B$3:$C$1679,2,FALSE))</f>
        <v/>
      </c>
      <c r="D38" s="37" t="str">
        <f>IF(B38="","",VLOOKUP(B38,DB,'Schützen-Datenbank'!$F$1,FALSE))</f>
        <v/>
      </c>
      <c r="E38" s="26"/>
      <c r="F38" s="26"/>
      <c r="G38" s="26"/>
      <c r="H38" s="26"/>
      <c r="I38" s="26"/>
      <c r="J38" s="11">
        <f t="shared" si="3"/>
        <v>0</v>
      </c>
      <c r="L38" s="21">
        <f t="shared" si="4"/>
        <v>0</v>
      </c>
    </row>
    <row r="39" spans="1:12" ht="15.6" x14ac:dyDescent="0.3">
      <c r="A39" s="11">
        <v>36</v>
      </c>
      <c r="B39" s="18"/>
      <c r="C39" s="37" t="str">
        <f>IF(B39="","",VLOOKUP(B39,'Schützen-Datenbank'!$B$3:$C$1679,2,FALSE))</f>
        <v/>
      </c>
      <c r="D39" s="37" t="str">
        <f>IF(B39="","",VLOOKUP(B39,DB,'Schützen-Datenbank'!$F$1,FALSE))</f>
        <v/>
      </c>
      <c r="E39" s="26"/>
      <c r="F39" s="26"/>
      <c r="G39" s="26"/>
      <c r="H39" s="26"/>
      <c r="I39" s="26"/>
      <c r="J39" s="11">
        <f t="shared" si="3"/>
        <v>0</v>
      </c>
      <c r="L39" s="21">
        <f t="shared" si="4"/>
        <v>0</v>
      </c>
    </row>
    <row r="40" spans="1:12" ht="15.6" x14ac:dyDescent="0.3">
      <c r="A40" s="11">
        <v>37</v>
      </c>
      <c r="B40" s="18"/>
      <c r="C40" s="37" t="str">
        <f>IF(B40="","",VLOOKUP(B40,'Schützen-Datenbank'!$B$3:$C$1679,2,FALSE))</f>
        <v/>
      </c>
      <c r="D40" s="37" t="str">
        <f>IF(B40="","",VLOOKUP(B40,DB,'Schützen-Datenbank'!$F$1,FALSE))</f>
        <v/>
      </c>
      <c r="E40" s="26"/>
      <c r="F40" s="26"/>
      <c r="G40" s="26"/>
      <c r="H40" s="26"/>
      <c r="I40" s="26"/>
      <c r="J40" s="11">
        <f t="shared" si="3"/>
        <v>0</v>
      </c>
      <c r="L40" s="21">
        <f t="shared" si="4"/>
        <v>0</v>
      </c>
    </row>
    <row r="41" spans="1:12" ht="15.6" x14ac:dyDescent="0.3">
      <c r="A41" s="11">
        <v>38</v>
      </c>
      <c r="B41" s="18"/>
      <c r="C41" s="37" t="str">
        <f>IF(B41="","",VLOOKUP(B41,'Schützen-Datenbank'!$B$3:$C$1679,2,FALSE))</f>
        <v/>
      </c>
      <c r="D41" s="37" t="str">
        <f>IF(B41="","",VLOOKUP(B41,DB,'Schützen-Datenbank'!$F$1,FALSE))</f>
        <v/>
      </c>
      <c r="E41" s="26"/>
      <c r="F41" s="26"/>
      <c r="G41" s="26"/>
      <c r="H41" s="26"/>
      <c r="I41" s="26"/>
      <c r="J41" s="11">
        <f t="shared" si="3"/>
        <v>0</v>
      </c>
      <c r="L41" s="21">
        <f t="shared" si="4"/>
        <v>0</v>
      </c>
    </row>
    <row r="42" spans="1:12" ht="15.6" x14ac:dyDescent="0.3">
      <c r="A42" s="11">
        <v>39</v>
      </c>
      <c r="B42" s="18"/>
      <c r="C42" s="37" t="str">
        <f>IF(B42="","",VLOOKUP(B42,'Schützen-Datenbank'!$B$3:$C$1679,2,FALSE))</f>
        <v/>
      </c>
      <c r="D42" s="37" t="str">
        <f>IF(B42="","",VLOOKUP(B42,DB,'Schützen-Datenbank'!$F$1,FALSE))</f>
        <v/>
      </c>
      <c r="E42" s="26"/>
      <c r="F42" s="26"/>
      <c r="G42" s="26"/>
      <c r="H42" s="26"/>
      <c r="I42" s="26"/>
      <c r="J42" s="11">
        <f t="shared" si="3"/>
        <v>0</v>
      </c>
      <c r="L42" s="21">
        <f t="shared" si="4"/>
        <v>0</v>
      </c>
    </row>
    <row r="43" spans="1:12" ht="15.6" x14ac:dyDescent="0.3">
      <c r="A43" s="11">
        <v>40</v>
      </c>
      <c r="B43" s="18"/>
      <c r="C43" s="37" t="str">
        <f>IF(B43="","",VLOOKUP(B43,'Schützen-Datenbank'!$B$3:$C$1679,2,FALSE))</f>
        <v/>
      </c>
      <c r="D43" s="37" t="str">
        <f>IF(B43="","",VLOOKUP(B43,DB,'Schützen-Datenbank'!$F$1,FALSE))</f>
        <v/>
      </c>
      <c r="E43" s="26"/>
      <c r="F43" s="26"/>
      <c r="G43" s="26"/>
      <c r="H43" s="26"/>
      <c r="I43" s="26"/>
      <c r="J43" s="11">
        <f t="shared" si="3"/>
        <v>0</v>
      </c>
      <c r="L43" s="21">
        <f t="shared" si="4"/>
        <v>0</v>
      </c>
    </row>
    <row r="44" spans="1:12" ht="15.6" x14ac:dyDescent="0.3">
      <c r="A44" s="11">
        <v>41</v>
      </c>
      <c r="B44" s="18"/>
      <c r="C44" s="37" t="str">
        <f>IF(B44="","",VLOOKUP(B44,'Schützen-Datenbank'!$B$3:$C$1679,2,FALSE))</f>
        <v/>
      </c>
      <c r="D44" s="37" t="str">
        <f>IF(B44="","",VLOOKUP(B44,DB,'Schützen-Datenbank'!$F$1,FALSE))</f>
        <v/>
      </c>
      <c r="E44" s="26"/>
      <c r="F44" s="26"/>
      <c r="G44" s="26"/>
      <c r="H44" s="26"/>
      <c r="I44" s="26"/>
      <c r="J44" s="11">
        <f t="shared" si="3"/>
        <v>0</v>
      </c>
      <c r="L44" s="21">
        <f t="shared" si="4"/>
        <v>0</v>
      </c>
    </row>
    <row r="45" spans="1:12" ht="15.6" x14ac:dyDescent="0.3">
      <c r="A45" s="11">
        <v>42</v>
      </c>
      <c r="B45" s="18"/>
      <c r="C45" s="37" t="str">
        <f>IF(B45="","",VLOOKUP(B45,'Schützen-Datenbank'!$B$3:$C$1679,2,FALSE))</f>
        <v/>
      </c>
      <c r="D45" s="37" t="str">
        <f>IF(B45="","",VLOOKUP(B45,DB,'Schützen-Datenbank'!$F$1,FALSE))</f>
        <v/>
      </c>
      <c r="E45" s="26"/>
      <c r="F45" s="26"/>
      <c r="G45" s="26"/>
      <c r="H45" s="26"/>
      <c r="I45" s="26"/>
      <c r="J45" s="11">
        <f t="shared" si="3"/>
        <v>0</v>
      </c>
      <c r="L45" s="21">
        <f t="shared" si="4"/>
        <v>0</v>
      </c>
    </row>
    <row r="46" spans="1:12" ht="15.6" x14ac:dyDescent="0.3">
      <c r="A46" s="11">
        <v>43</v>
      </c>
      <c r="B46" s="18"/>
      <c r="C46" s="37" t="str">
        <f>IF(B46="","",VLOOKUP(B46,'Schützen-Datenbank'!$B$3:$C$1679,2,FALSE))</f>
        <v/>
      </c>
      <c r="D46" s="37" t="str">
        <f>IF(B46="","",VLOOKUP(B46,DB,'Schützen-Datenbank'!$F$1,FALSE))</f>
        <v/>
      </c>
      <c r="E46" s="26"/>
      <c r="F46" s="26"/>
      <c r="G46" s="26"/>
      <c r="H46" s="26"/>
      <c r="I46" s="26"/>
      <c r="J46" s="11">
        <f t="shared" si="3"/>
        <v>0</v>
      </c>
      <c r="L46" s="21">
        <f t="shared" si="4"/>
        <v>0</v>
      </c>
    </row>
    <row r="47" spans="1:12" ht="15.6" x14ac:dyDescent="0.3">
      <c r="A47" s="11">
        <v>44</v>
      </c>
      <c r="B47" s="18"/>
      <c r="C47" s="37" t="str">
        <f>IF(B47="","",VLOOKUP(B47,'Schützen-Datenbank'!$B$3:$C$1679,2,FALSE))</f>
        <v/>
      </c>
      <c r="D47" s="37" t="str">
        <f>IF(B47="","",VLOOKUP(B47,DB,'Schützen-Datenbank'!$F$1,FALSE))</f>
        <v/>
      </c>
      <c r="E47" s="26"/>
      <c r="F47" s="26"/>
      <c r="G47" s="26"/>
      <c r="H47" s="26"/>
      <c r="I47" s="26"/>
      <c r="J47" s="11">
        <f t="shared" si="3"/>
        <v>0</v>
      </c>
      <c r="L47" s="21">
        <f t="shared" si="4"/>
        <v>0</v>
      </c>
    </row>
    <row r="48" spans="1:12" ht="15.6" x14ac:dyDescent="0.3">
      <c r="A48" s="11">
        <v>45</v>
      </c>
      <c r="B48" s="18"/>
      <c r="C48" s="37" t="str">
        <f>IF(B48="","",VLOOKUP(B48,'Schützen-Datenbank'!$B$3:$C$1679,2,FALSE))</f>
        <v/>
      </c>
      <c r="D48" s="37" t="str">
        <f>IF(B48="","",VLOOKUP(B48,DB,'Schützen-Datenbank'!$F$1,FALSE))</f>
        <v/>
      </c>
      <c r="E48" s="26"/>
      <c r="F48" s="26"/>
      <c r="G48" s="26"/>
      <c r="H48" s="26"/>
      <c r="I48" s="26"/>
      <c r="J48" s="11">
        <f t="shared" si="3"/>
        <v>0</v>
      </c>
      <c r="L48" s="21">
        <f t="shared" si="4"/>
        <v>0</v>
      </c>
    </row>
    <row r="49" spans="1:12" ht="15.6" x14ac:dyDescent="0.3">
      <c r="A49" s="11">
        <v>46</v>
      </c>
      <c r="B49" s="18"/>
      <c r="C49" s="37" t="str">
        <f>IF(B49="","",VLOOKUP(B49,'Schützen-Datenbank'!$B$3:$C$1679,2,FALSE))</f>
        <v/>
      </c>
      <c r="D49" s="37" t="str">
        <f>IF(B49="","",VLOOKUP(B49,DB,'Schützen-Datenbank'!$F$1,FALSE))</f>
        <v/>
      </c>
      <c r="E49" s="26"/>
      <c r="F49" s="26"/>
      <c r="G49" s="26"/>
      <c r="H49" s="26"/>
      <c r="I49" s="26"/>
      <c r="J49" s="11">
        <f t="shared" si="3"/>
        <v>0</v>
      </c>
      <c r="L49" s="21">
        <f t="shared" si="4"/>
        <v>0</v>
      </c>
    </row>
    <row r="50" spans="1:12" ht="15.6" x14ac:dyDescent="0.3">
      <c r="A50" s="11">
        <v>47</v>
      </c>
      <c r="B50" s="18"/>
      <c r="C50" s="37" t="str">
        <f>IF(B50="","",VLOOKUP(B50,'Schützen-Datenbank'!$B$3:$C$1679,2,FALSE))</f>
        <v/>
      </c>
      <c r="D50" s="37" t="str">
        <f>IF(B50="","",VLOOKUP(B50,DB,'Schützen-Datenbank'!$F$1,FALSE))</f>
        <v/>
      </c>
      <c r="E50" s="26"/>
      <c r="F50" s="26"/>
      <c r="G50" s="26"/>
      <c r="H50" s="26"/>
      <c r="I50" s="26"/>
      <c r="J50" s="11">
        <f t="shared" si="3"/>
        <v>0</v>
      </c>
      <c r="L50" s="21">
        <f t="shared" si="4"/>
        <v>0</v>
      </c>
    </row>
    <row r="51" spans="1:12" ht="15.6" x14ac:dyDescent="0.3">
      <c r="A51" s="11">
        <v>48</v>
      </c>
      <c r="B51" s="18"/>
      <c r="C51" s="37" t="str">
        <f>IF(B51="","",VLOOKUP(B51,'Schützen-Datenbank'!$B$3:$C$1679,2,FALSE))</f>
        <v/>
      </c>
      <c r="D51" s="37" t="str">
        <f>IF(B51="","",VLOOKUP(B51,DB,'Schützen-Datenbank'!$F$1,FALSE))</f>
        <v/>
      </c>
      <c r="E51" s="26"/>
      <c r="F51" s="26"/>
      <c r="G51" s="26"/>
      <c r="H51" s="26"/>
      <c r="I51" s="26"/>
      <c r="J51" s="11">
        <f t="shared" si="3"/>
        <v>0</v>
      </c>
      <c r="L51" s="21">
        <f t="shared" si="4"/>
        <v>0</v>
      </c>
    </row>
    <row r="52" spans="1:12" ht="15.6" x14ac:dyDescent="0.3">
      <c r="A52" s="11">
        <v>49</v>
      </c>
      <c r="B52" s="18"/>
      <c r="C52" s="37" t="str">
        <f>IF(B52="","",VLOOKUP(B52,'Schützen-Datenbank'!$B$3:$C$1679,2,FALSE))</f>
        <v/>
      </c>
      <c r="D52" s="37" t="str">
        <f>IF(B52="","",VLOOKUP(B52,DB,'Schützen-Datenbank'!$F$1,FALSE))</f>
        <v/>
      </c>
      <c r="E52" s="26"/>
      <c r="F52" s="26"/>
      <c r="G52" s="26"/>
      <c r="H52" s="26"/>
      <c r="I52" s="26"/>
      <c r="J52" s="11">
        <f t="shared" si="3"/>
        <v>0</v>
      </c>
      <c r="L52" s="21">
        <f t="shared" si="4"/>
        <v>0</v>
      </c>
    </row>
    <row r="53" spans="1:12" ht="15.6" x14ac:dyDescent="0.3">
      <c r="A53" s="11">
        <v>50</v>
      </c>
      <c r="B53" s="18"/>
      <c r="C53" s="37" t="str">
        <f>IF(B53="","",VLOOKUP(B53,'Schützen-Datenbank'!$B$3:$C$1679,2,FALSE))</f>
        <v/>
      </c>
      <c r="D53" s="37" t="str">
        <f>IF(B53="","",VLOOKUP(B53,DB,'Schützen-Datenbank'!$F$1,FALSE))</f>
        <v/>
      </c>
      <c r="E53" s="26"/>
      <c r="F53" s="26"/>
      <c r="G53" s="26"/>
      <c r="H53" s="26"/>
      <c r="I53" s="26"/>
      <c r="J53" s="11">
        <f t="shared" si="3"/>
        <v>0</v>
      </c>
      <c r="L53" s="21">
        <f t="shared" si="4"/>
        <v>0</v>
      </c>
    </row>
    <row r="54" spans="1:12" ht="15.6" x14ac:dyDescent="0.3">
      <c r="A54" s="11">
        <v>51</v>
      </c>
      <c r="B54" s="18"/>
      <c r="C54" s="37" t="str">
        <f>IF(B54="","",VLOOKUP(B54,'Schützen-Datenbank'!$B$3:$C$1679,2,FALSE))</f>
        <v/>
      </c>
      <c r="D54" s="37" t="str">
        <f>IF(B54="","",VLOOKUP(B54,DB,'Schützen-Datenbank'!$F$1,FALSE))</f>
        <v/>
      </c>
      <c r="E54" s="26"/>
      <c r="F54" s="26"/>
      <c r="G54" s="26"/>
      <c r="H54" s="26"/>
      <c r="I54" s="26"/>
      <c r="J54" s="11">
        <f t="shared" si="3"/>
        <v>0</v>
      </c>
      <c r="L54" s="21">
        <f t="shared" si="4"/>
        <v>0</v>
      </c>
    </row>
    <row r="55" spans="1:12" ht="15.6" x14ac:dyDescent="0.3">
      <c r="A55" s="11">
        <v>52</v>
      </c>
      <c r="B55" s="18"/>
      <c r="C55" s="37" t="str">
        <f>IF(B55="","",VLOOKUP(B55,'Schützen-Datenbank'!$B$3:$C$1679,2,FALSE))</f>
        <v/>
      </c>
      <c r="D55" s="37" t="str">
        <f>IF(B55="","",VLOOKUP(B55,DB,'Schützen-Datenbank'!$F$1,FALSE))</f>
        <v/>
      </c>
      <c r="E55" s="26"/>
      <c r="F55" s="26"/>
      <c r="G55" s="26"/>
      <c r="H55" s="26"/>
      <c r="I55" s="26"/>
      <c r="J55" s="11">
        <f t="shared" si="3"/>
        <v>0</v>
      </c>
      <c r="L55" s="21">
        <f t="shared" si="4"/>
        <v>0</v>
      </c>
    </row>
    <row r="56" spans="1:12" ht="15.6" x14ac:dyDescent="0.3">
      <c r="A56" s="11">
        <v>53</v>
      </c>
      <c r="B56" s="18"/>
      <c r="C56" s="37" t="str">
        <f>IF(B56="","",VLOOKUP(B56,'Schützen-Datenbank'!$B$3:$C$1679,2,FALSE))</f>
        <v/>
      </c>
      <c r="D56" s="37" t="str">
        <f>IF(B56="","",VLOOKUP(B56,DB,'Schützen-Datenbank'!$F$1,FALSE))</f>
        <v/>
      </c>
      <c r="E56" s="26"/>
      <c r="F56" s="26"/>
      <c r="G56" s="26"/>
      <c r="H56" s="26"/>
      <c r="I56" s="26"/>
      <c r="J56" s="11">
        <f t="shared" si="3"/>
        <v>0</v>
      </c>
      <c r="L56" s="21">
        <f t="shared" si="4"/>
        <v>0</v>
      </c>
    </row>
    <row r="57" spans="1:12" ht="15.6" x14ac:dyDescent="0.3">
      <c r="A57" s="11">
        <v>54</v>
      </c>
      <c r="B57" s="18"/>
      <c r="C57" s="37" t="str">
        <f>IF(B57="","",VLOOKUP(B57,'Schützen-Datenbank'!$B$3:$C$1679,2,FALSE))</f>
        <v/>
      </c>
      <c r="D57" s="37" t="str">
        <f>IF(B57="","",VLOOKUP(B57,DB,'Schützen-Datenbank'!$F$1,FALSE))</f>
        <v/>
      </c>
      <c r="E57" s="26"/>
      <c r="F57" s="26"/>
      <c r="G57" s="26"/>
      <c r="H57" s="26"/>
      <c r="I57" s="26"/>
      <c r="J57" s="11">
        <f t="shared" si="3"/>
        <v>0</v>
      </c>
      <c r="L57" s="21">
        <f t="shared" si="4"/>
        <v>0</v>
      </c>
    </row>
    <row r="58" spans="1:12" ht="15.6" x14ac:dyDescent="0.3">
      <c r="A58" s="11">
        <v>55</v>
      </c>
      <c r="B58" s="18"/>
      <c r="C58" s="37" t="str">
        <f>IF(B58="","",VLOOKUP(B58,'Schützen-Datenbank'!$B$3:$C$1679,2,FALSE))</f>
        <v/>
      </c>
      <c r="D58" s="37" t="str">
        <f>IF(B58="","",VLOOKUP(B58,DB,'Schützen-Datenbank'!$F$1,FALSE))</f>
        <v/>
      </c>
      <c r="E58" s="26"/>
      <c r="F58" s="26"/>
      <c r="G58" s="26"/>
      <c r="H58" s="26"/>
      <c r="I58" s="26"/>
      <c r="J58" s="11">
        <f t="shared" si="3"/>
        <v>0</v>
      </c>
      <c r="L58" s="21">
        <f t="shared" si="4"/>
        <v>0</v>
      </c>
    </row>
    <row r="59" spans="1:12" ht="15.6" x14ac:dyDescent="0.3">
      <c r="A59" s="11">
        <v>56</v>
      </c>
      <c r="B59" s="18"/>
      <c r="C59" s="37" t="str">
        <f>IF(B59="","",VLOOKUP(B59,'Schützen-Datenbank'!$B$3:$C$1679,2,FALSE))</f>
        <v/>
      </c>
      <c r="D59" s="37" t="str">
        <f>IF(B59="","",VLOOKUP(B59,DB,'Schützen-Datenbank'!$F$1,FALSE))</f>
        <v/>
      </c>
      <c r="E59" s="26"/>
      <c r="F59" s="26"/>
      <c r="G59" s="26"/>
      <c r="H59" s="26"/>
      <c r="I59" s="26"/>
      <c r="J59" s="11">
        <f t="shared" si="3"/>
        <v>0</v>
      </c>
      <c r="L59" s="21">
        <f t="shared" si="4"/>
        <v>0</v>
      </c>
    </row>
    <row r="60" spans="1:12" ht="15.6" x14ac:dyDescent="0.3">
      <c r="A60" s="11">
        <v>57</v>
      </c>
      <c r="B60" s="18"/>
      <c r="C60" s="37" t="str">
        <f>IF(B60="","",VLOOKUP(B60,'Schützen-Datenbank'!$B$3:$C$1679,2,FALSE))</f>
        <v/>
      </c>
      <c r="D60" s="37" t="str">
        <f>IF(B60="","",VLOOKUP(B60,DB,'Schützen-Datenbank'!$F$1,FALSE))</f>
        <v/>
      </c>
      <c r="E60" s="26"/>
      <c r="F60" s="26"/>
      <c r="G60" s="26"/>
      <c r="H60" s="26"/>
      <c r="I60" s="26"/>
      <c r="J60" s="11">
        <f t="shared" si="3"/>
        <v>0</v>
      </c>
      <c r="L60" s="21">
        <f t="shared" si="4"/>
        <v>0</v>
      </c>
    </row>
    <row r="61" spans="1:12" ht="15.6" x14ac:dyDescent="0.3">
      <c r="A61" s="11">
        <v>58</v>
      </c>
      <c r="B61" s="18"/>
      <c r="C61" s="37" t="str">
        <f>IF(B61="","",VLOOKUP(B61,'Schützen-Datenbank'!$B$3:$C$1679,2,FALSE))</f>
        <v/>
      </c>
      <c r="D61" s="37" t="str">
        <f>IF(B61="","",VLOOKUP(B61,DB,'Schützen-Datenbank'!$F$1,FALSE))</f>
        <v/>
      </c>
      <c r="E61" s="26"/>
      <c r="F61" s="26"/>
      <c r="G61" s="26"/>
      <c r="H61" s="26"/>
      <c r="I61" s="26"/>
      <c r="J61" s="11">
        <f t="shared" si="3"/>
        <v>0</v>
      </c>
      <c r="L61" s="21">
        <f t="shared" si="4"/>
        <v>0</v>
      </c>
    </row>
    <row r="62" spans="1:12" ht="15.6" x14ac:dyDescent="0.3">
      <c r="A62" s="11">
        <v>59</v>
      </c>
      <c r="B62" s="18"/>
      <c r="C62" s="37" t="str">
        <f>IF(B62="","",VLOOKUP(B62,'Schützen-Datenbank'!$B$3:$C$1679,2,FALSE))</f>
        <v/>
      </c>
      <c r="D62" s="37" t="str">
        <f>IF(B62="","",VLOOKUP(B62,DB,'Schützen-Datenbank'!$F$1,FALSE))</f>
        <v/>
      </c>
      <c r="E62" s="26"/>
      <c r="F62" s="26"/>
      <c r="G62" s="26"/>
      <c r="H62" s="26"/>
      <c r="I62" s="26"/>
      <c r="J62" s="11">
        <f t="shared" si="3"/>
        <v>0</v>
      </c>
      <c r="L62" s="21">
        <f t="shared" si="4"/>
        <v>0</v>
      </c>
    </row>
    <row r="63" spans="1:12" ht="15.6" x14ac:dyDescent="0.3">
      <c r="A63" s="11">
        <v>60</v>
      </c>
      <c r="B63" s="18"/>
      <c r="C63" s="37" t="str">
        <f>IF(B63="","",VLOOKUP(B63,'Schützen-Datenbank'!$B$3:$C$1679,2,FALSE))</f>
        <v/>
      </c>
      <c r="D63" s="37" t="str">
        <f>IF(B63="","",VLOOKUP(B63,DB,'Schützen-Datenbank'!$F$1,FALSE))</f>
        <v/>
      </c>
      <c r="E63" s="26"/>
      <c r="F63" s="26"/>
      <c r="G63" s="26"/>
      <c r="H63" s="26"/>
      <c r="I63" s="26"/>
      <c r="J63" s="11">
        <f t="shared" si="3"/>
        <v>0</v>
      </c>
      <c r="L63" s="21">
        <f t="shared" si="4"/>
        <v>0</v>
      </c>
    </row>
    <row r="64" spans="1:12" ht="15.6" x14ac:dyDescent="0.3">
      <c r="A64" s="11">
        <v>61</v>
      </c>
      <c r="B64" s="18"/>
      <c r="C64" s="37" t="str">
        <f>IF(B64="","",VLOOKUP(B64,'Schützen-Datenbank'!$B$3:$C$1679,2,FALSE))</f>
        <v/>
      </c>
      <c r="D64" s="37" t="str">
        <f>IF(B64="","",VLOOKUP(B64,DB,'Schützen-Datenbank'!$F$1,FALSE))</f>
        <v/>
      </c>
      <c r="E64" s="26"/>
      <c r="F64" s="26"/>
      <c r="G64" s="26"/>
      <c r="H64" s="26"/>
      <c r="I64" s="26"/>
      <c r="J64" s="11">
        <f t="shared" si="3"/>
        <v>0</v>
      </c>
      <c r="L64" s="21">
        <f t="shared" si="4"/>
        <v>0</v>
      </c>
    </row>
    <row r="65" spans="1:12" ht="15.6" x14ac:dyDescent="0.3">
      <c r="A65" s="11">
        <v>62</v>
      </c>
      <c r="B65" s="18"/>
      <c r="C65" s="37" t="str">
        <f>IF(B65="","",VLOOKUP(B65,'Schützen-Datenbank'!$B$3:$C$1679,2,FALSE))</f>
        <v/>
      </c>
      <c r="D65" s="37" t="str">
        <f>IF(B65="","",VLOOKUP(B65,DB,'Schützen-Datenbank'!$F$1,FALSE))</f>
        <v/>
      </c>
      <c r="E65" s="26"/>
      <c r="F65" s="26"/>
      <c r="G65" s="26"/>
      <c r="H65" s="26"/>
      <c r="I65" s="26"/>
      <c r="J65" s="11">
        <f t="shared" si="3"/>
        <v>0</v>
      </c>
      <c r="L65" s="21">
        <f t="shared" si="4"/>
        <v>0</v>
      </c>
    </row>
    <row r="66" spans="1:12" ht="15.6" x14ac:dyDescent="0.3">
      <c r="A66" s="11">
        <v>63</v>
      </c>
      <c r="B66" s="18"/>
      <c r="C66" s="37" t="str">
        <f>IF(B66="","",VLOOKUP(B66,'Schützen-Datenbank'!$B$3:$C$1679,2,FALSE))</f>
        <v/>
      </c>
      <c r="D66" s="37" t="str">
        <f>IF(B66="","",VLOOKUP(B66,DB,'Schützen-Datenbank'!$F$1,FALSE))</f>
        <v/>
      </c>
      <c r="E66" s="26"/>
      <c r="F66" s="26"/>
      <c r="G66" s="26"/>
      <c r="H66" s="26"/>
      <c r="I66" s="26"/>
      <c r="J66" s="11">
        <f t="shared" si="3"/>
        <v>0</v>
      </c>
      <c r="L66" s="21">
        <f t="shared" si="4"/>
        <v>0</v>
      </c>
    </row>
    <row r="67" spans="1:12" ht="15.6" x14ac:dyDescent="0.3">
      <c r="A67" s="11">
        <v>64</v>
      </c>
      <c r="B67" s="18"/>
      <c r="C67" s="37" t="str">
        <f>IF(B67="","",VLOOKUP(B67,'Schützen-Datenbank'!$B$3:$C$1679,2,FALSE))</f>
        <v/>
      </c>
      <c r="D67" s="37" t="str">
        <f>IF(B67="","",VLOOKUP(B67,DB,'Schützen-Datenbank'!$F$1,FALSE))</f>
        <v/>
      </c>
      <c r="E67" s="26"/>
      <c r="F67" s="26"/>
      <c r="G67" s="26"/>
      <c r="H67" s="26"/>
      <c r="I67" s="26"/>
      <c r="J67" s="11">
        <f t="shared" si="3"/>
        <v>0</v>
      </c>
      <c r="L67" s="21">
        <f t="shared" si="4"/>
        <v>0</v>
      </c>
    </row>
    <row r="68" spans="1:12" ht="15.6" x14ac:dyDescent="0.3">
      <c r="A68" s="11">
        <v>65</v>
      </c>
      <c r="B68" s="18"/>
      <c r="C68" s="37" t="str">
        <f>IF(B68="","",VLOOKUP(B68,'Schützen-Datenbank'!$B$3:$C$1679,2,FALSE))</f>
        <v/>
      </c>
      <c r="D68" s="37" t="str">
        <f>IF(B68="","",VLOOKUP(B68,DB,'Schützen-Datenbank'!$F$1,FALSE))</f>
        <v/>
      </c>
      <c r="E68" s="26"/>
      <c r="F68" s="26"/>
      <c r="G68" s="26"/>
      <c r="H68" s="26"/>
      <c r="I68" s="26"/>
      <c r="J68" s="11">
        <f t="shared" ref="J68:J99" si="5">SUM(E68:I68)</f>
        <v>0</v>
      </c>
      <c r="L68" s="21">
        <f t="shared" ref="L68:L98" si="6">SUM(E68:F68)</f>
        <v>0</v>
      </c>
    </row>
    <row r="69" spans="1:12" ht="15.6" x14ac:dyDescent="0.3">
      <c r="A69" s="11">
        <v>66</v>
      </c>
      <c r="B69" s="18"/>
      <c r="C69" s="37" t="str">
        <f>IF(B69="","",VLOOKUP(B69,'Schützen-Datenbank'!$B$3:$C$1679,2,FALSE))</f>
        <v/>
      </c>
      <c r="D69" s="37" t="str">
        <f>IF(B69="","",VLOOKUP(B69,DB,'Schützen-Datenbank'!$F$1,FALSE))</f>
        <v/>
      </c>
      <c r="E69" s="26"/>
      <c r="F69" s="26"/>
      <c r="G69" s="26"/>
      <c r="H69" s="26"/>
      <c r="I69" s="26"/>
      <c r="J69" s="11">
        <f t="shared" si="5"/>
        <v>0</v>
      </c>
      <c r="L69" s="21">
        <f t="shared" si="6"/>
        <v>0</v>
      </c>
    </row>
    <row r="70" spans="1:12" ht="15.6" x14ac:dyDescent="0.3">
      <c r="A70" s="11">
        <v>67</v>
      </c>
      <c r="B70" s="18"/>
      <c r="C70" s="37" t="str">
        <f>IF(B70="","",VLOOKUP(B70,'Schützen-Datenbank'!$B$3:$C$1679,2,FALSE))</f>
        <v/>
      </c>
      <c r="D70" s="37" t="str">
        <f>IF(B70="","",VLOOKUP(B70,DB,'Schützen-Datenbank'!$F$1,FALSE))</f>
        <v/>
      </c>
      <c r="E70" s="26"/>
      <c r="F70" s="26"/>
      <c r="G70" s="26"/>
      <c r="H70" s="26"/>
      <c r="I70" s="26"/>
      <c r="J70" s="11">
        <f t="shared" si="5"/>
        <v>0</v>
      </c>
      <c r="L70" s="21">
        <f t="shared" si="6"/>
        <v>0</v>
      </c>
    </row>
    <row r="71" spans="1:12" ht="15.6" x14ac:dyDescent="0.3">
      <c r="A71" s="11">
        <v>68</v>
      </c>
      <c r="B71" s="18"/>
      <c r="C71" s="37" t="str">
        <f>IF(B71="","",VLOOKUP(B71,'Schützen-Datenbank'!$B$3:$C$1679,2,FALSE))</f>
        <v/>
      </c>
      <c r="D71" s="37" t="str">
        <f>IF(B71="","",VLOOKUP(B71,DB,'Schützen-Datenbank'!$F$1,FALSE))</f>
        <v/>
      </c>
      <c r="E71" s="26"/>
      <c r="F71" s="26"/>
      <c r="G71" s="26"/>
      <c r="H71" s="26"/>
      <c r="I71" s="26"/>
      <c r="J71" s="11">
        <f t="shared" si="5"/>
        <v>0</v>
      </c>
      <c r="L71" s="21">
        <f t="shared" si="6"/>
        <v>0</v>
      </c>
    </row>
    <row r="72" spans="1:12" ht="15.6" x14ac:dyDescent="0.3">
      <c r="A72" s="11">
        <v>69</v>
      </c>
      <c r="B72" s="18"/>
      <c r="C72" s="37" t="str">
        <f>IF(B72="","",VLOOKUP(B72,'Schützen-Datenbank'!$B$3:$C$1679,2,FALSE))</f>
        <v/>
      </c>
      <c r="D72" s="37" t="str">
        <f>IF(B72="","",VLOOKUP(B72,DB,'Schützen-Datenbank'!$F$1,FALSE))</f>
        <v/>
      </c>
      <c r="E72" s="26"/>
      <c r="F72" s="26"/>
      <c r="G72" s="26"/>
      <c r="H72" s="26"/>
      <c r="I72" s="26"/>
      <c r="J72" s="11">
        <f t="shared" si="5"/>
        <v>0</v>
      </c>
      <c r="L72" s="21">
        <f t="shared" si="6"/>
        <v>0</v>
      </c>
    </row>
    <row r="73" spans="1:12" ht="15.6" x14ac:dyDescent="0.3">
      <c r="A73" s="11">
        <v>70</v>
      </c>
      <c r="B73" s="18"/>
      <c r="C73" s="37" t="str">
        <f>IF(B73="","",VLOOKUP(B73,'Schützen-Datenbank'!$B$3:$C$1679,2,FALSE))</f>
        <v/>
      </c>
      <c r="D73" s="37" t="str">
        <f>IF(B73="","",VLOOKUP(B73,DB,'Schützen-Datenbank'!$F$1,FALSE))</f>
        <v/>
      </c>
      <c r="E73" s="26"/>
      <c r="F73" s="26"/>
      <c r="G73" s="26"/>
      <c r="H73" s="26"/>
      <c r="I73" s="26"/>
      <c r="J73" s="11">
        <f t="shared" si="5"/>
        <v>0</v>
      </c>
      <c r="L73" s="21">
        <f t="shared" si="6"/>
        <v>0</v>
      </c>
    </row>
    <row r="74" spans="1:12" ht="15.6" x14ac:dyDescent="0.3">
      <c r="A74" s="11">
        <v>71</v>
      </c>
      <c r="B74" s="18"/>
      <c r="C74" s="37" t="str">
        <f>IF(B74="","",VLOOKUP(B74,'Schützen-Datenbank'!$B$3:$C$1679,2,FALSE))</f>
        <v/>
      </c>
      <c r="D74" s="37" t="str">
        <f>IF(B74="","",VLOOKUP(B74,DB,'Schützen-Datenbank'!$F$1,FALSE))</f>
        <v/>
      </c>
      <c r="E74" s="26"/>
      <c r="F74" s="26"/>
      <c r="G74" s="26"/>
      <c r="H74" s="26"/>
      <c r="I74" s="26"/>
      <c r="J74" s="11">
        <f t="shared" si="5"/>
        <v>0</v>
      </c>
      <c r="L74" s="21">
        <f t="shared" si="6"/>
        <v>0</v>
      </c>
    </row>
    <row r="75" spans="1:12" ht="15.6" x14ac:dyDescent="0.3">
      <c r="A75" s="11">
        <v>72</v>
      </c>
      <c r="B75" s="18"/>
      <c r="C75" s="37" t="str">
        <f>IF(B75="","",VLOOKUP(B75,'Schützen-Datenbank'!$B$3:$C$1679,2,FALSE))</f>
        <v/>
      </c>
      <c r="D75" s="37" t="str">
        <f>IF(B75="","",VLOOKUP(B75,DB,'Schützen-Datenbank'!$F$1,FALSE))</f>
        <v/>
      </c>
      <c r="E75" s="26"/>
      <c r="F75" s="26"/>
      <c r="G75" s="26"/>
      <c r="H75" s="26"/>
      <c r="I75" s="26"/>
      <c r="J75" s="11">
        <f t="shared" si="5"/>
        <v>0</v>
      </c>
      <c r="L75" s="21">
        <f t="shared" si="6"/>
        <v>0</v>
      </c>
    </row>
    <row r="76" spans="1:12" ht="15.6" x14ac:dyDescent="0.3">
      <c r="A76" s="11">
        <v>73</v>
      </c>
      <c r="B76" s="18"/>
      <c r="C76" s="37" t="str">
        <f>IF(B76="","",VLOOKUP(B76,'Schützen-Datenbank'!$B$3:$C$1679,2,FALSE))</f>
        <v/>
      </c>
      <c r="D76" s="37" t="str">
        <f>IF(B76="","",VLOOKUP(B76,DB,'Schützen-Datenbank'!$F$1,FALSE))</f>
        <v/>
      </c>
      <c r="E76" s="26"/>
      <c r="F76" s="26"/>
      <c r="G76" s="26"/>
      <c r="H76" s="26"/>
      <c r="I76" s="26"/>
      <c r="J76" s="11">
        <f t="shared" si="5"/>
        <v>0</v>
      </c>
      <c r="L76" s="21">
        <f t="shared" si="6"/>
        <v>0</v>
      </c>
    </row>
    <row r="77" spans="1:12" ht="15.6" x14ac:dyDescent="0.3">
      <c r="A77" s="11">
        <v>74</v>
      </c>
      <c r="B77" s="18"/>
      <c r="C77" s="37" t="str">
        <f>IF(B77="","",VLOOKUP(B77,'Schützen-Datenbank'!$B$3:$C$1679,2,FALSE))</f>
        <v/>
      </c>
      <c r="D77" s="37" t="str">
        <f>IF(B77="","",VLOOKUP(B77,DB,'Schützen-Datenbank'!$F$1,FALSE))</f>
        <v/>
      </c>
      <c r="E77" s="26"/>
      <c r="F77" s="26"/>
      <c r="G77" s="26"/>
      <c r="H77" s="26"/>
      <c r="I77" s="26"/>
      <c r="J77" s="11">
        <f t="shared" si="5"/>
        <v>0</v>
      </c>
      <c r="L77" s="21">
        <f t="shared" si="6"/>
        <v>0</v>
      </c>
    </row>
    <row r="78" spans="1:12" ht="15.6" x14ac:dyDescent="0.3">
      <c r="A78" s="11">
        <v>75</v>
      </c>
      <c r="B78" s="18"/>
      <c r="C78" s="37" t="str">
        <f>IF(B78="","",VLOOKUP(B78,'Schützen-Datenbank'!$B$3:$C$1679,2,FALSE))</f>
        <v/>
      </c>
      <c r="D78" s="37" t="str">
        <f>IF(B78="","",VLOOKUP(B78,DB,'Schützen-Datenbank'!$F$1,FALSE))</f>
        <v/>
      </c>
      <c r="E78" s="26"/>
      <c r="F78" s="26"/>
      <c r="G78" s="26"/>
      <c r="H78" s="26"/>
      <c r="I78" s="26"/>
      <c r="J78" s="11">
        <f t="shared" si="5"/>
        <v>0</v>
      </c>
      <c r="L78" s="21">
        <f t="shared" si="6"/>
        <v>0</v>
      </c>
    </row>
    <row r="79" spans="1:12" ht="15.6" x14ac:dyDescent="0.3">
      <c r="A79" s="11">
        <v>76</v>
      </c>
      <c r="B79" s="18"/>
      <c r="C79" s="37" t="str">
        <f>IF(B79="","",VLOOKUP(B79,'Schützen-Datenbank'!$B$3:$C$1679,2,FALSE))</f>
        <v/>
      </c>
      <c r="D79" s="37" t="str">
        <f>IF(B79="","",VLOOKUP(B79,DB,'Schützen-Datenbank'!$F$1,FALSE))</f>
        <v/>
      </c>
      <c r="E79" s="26"/>
      <c r="F79" s="26"/>
      <c r="G79" s="26"/>
      <c r="H79" s="26"/>
      <c r="I79" s="26"/>
      <c r="J79" s="11">
        <f t="shared" si="5"/>
        <v>0</v>
      </c>
      <c r="L79" s="21">
        <f t="shared" si="6"/>
        <v>0</v>
      </c>
    </row>
    <row r="80" spans="1:12" ht="15.6" x14ac:dyDescent="0.3">
      <c r="A80" s="11">
        <v>77</v>
      </c>
      <c r="B80" s="18"/>
      <c r="C80" s="37" t="str">
        <f>IF(B80="","",VLOOKUP(B80,'Schützen-Datenbank'!$B$3:$C$1679,2,FALSE))</f>
        <v/>
      </c>
      <c r="D80" s="37" t="str">
        <f>IF(B80="","",VLOOKUP(B80,DB,'Schützen-Datenbank'!$F$1,FALSE))</f>
        <v/>
      </c>
      <c r="E80" s="26"/>
      <c r="F80" s="26"/>
      <c r="G80" s="26"/>
      <c r="H80" s="26"/>
      <c r="I80" s="26"/>
      <c r="J80" s="11">
        <f t="shared" si="5"/>
        <v>0</v>
      </c>
      <c r="L80" s="21">
        <f t="shared" si="6"/>
        <v>0</v>
      </c>
    </row>
    <row r="81" spans="1:12" ht="15.6" x14ac:dyDescent="0.3">
      <c r="A81" s="11">
        <v>78</v>
      </c>
      <c r="B81" s="18"/>
      <c r="C81" s="37" t="str">
        <f>IF(B81="","",VLOOKUP(B81,'Schützen-Datenbank'!$B$3:$C$1679,2,FALSE))</f>
        <v/>
      </c>
      <c r="D81" s="37" t="str">
        <f>IF(B81="","",VLOOKUP(B81,DB,'Schützen-Datenbank'!$F$1,FALSE))</f>
        <v/>
      </c>
      <c r="E81" s="26"/>
      <c r="F81" s="26"/>
      <c r="G81" s="26"/>
      <c r="H81" s="26"/>
      <c r="I81" s="26"/>
      <c r="J81" s="11">
        <f t="shared" si="5"/>
        <v>0</v>
      </c>
      <c r="L81" s="21">
        <f t="shared" si="6"/>
        <v>0</v>
      </c>
    </row>
    <row r="82" spans="1:12" ht="15.6" x14ac:dyDescent="0.3">
      <c r="A82" s="11">
        <v>79</v>
      </c>
      <c r="B82" s="18"/>
      <c r="C82" s="37" t="str">
        <f>IF(B82="","",VLOOKUP(B82,'Schützen-Datenbank'!$B$3:$C$1679,2,FALSE))</f>
        <v/>
      </c>
      <c r="D82" s="37" t="str">
        <f>IF(B82="","",VLOOKUP(B82,DB,'Schützen-Datenbank'!$F$1,FALSE))</f>
        <v/>
      </c>
      <c r="E82" s="26"/>
      <c r="F82" s="26"/>
      <c r="G82" s="26"/>
      <c r="H82" s="26"/>
      <c r="I82" s="26"/>
      <c r="J82" s="11">
        <f t="shared" si="5"/>
        <v>0</v>
      </c>
      <c r="L82" s="21">
        <f t="shared" si="6"/>
        <v>0</v>
      </c>
    </row>
    <row r="83" spans="1:12" ht="15.6" x14ac:dyDescent="0.3">
      <c r="A83" s="11">
        <v>80</v>
      </c>
      <c r="B83" s="18"/>
      <c r="C83" s="37" t="str">
        <f>IF(B83="","",VLOOKUP(B83,'Schützen-Datenbank'!$B$3:$C$1679,2,FALSE))</f>
        <v/>
      </c>
      <c r="D83" s="37" t="str">
        <f>IF(B83="","",VLOOKUP(B83,DB,'Schützen-Datenbank'!$F$1,FALSE))</f>
        <v/>
      </c>
      <c r="E83" s="26"/>
      <c r="F83" s="26"/>
      <c r="G83" s="26"/>
      <c r="H83" s="26"/>
      <c r="I83" s="26"/>
      <c r="J83" s="11">
        <f t="shared" si="5"/>
        <v>0</v>
      </c>
      <c r="L83" s="21">
        <f t="shared" si="6"/>
        <v>0</v>
      </c>
    </row>
    <row r="84" spans="1:12" ht="15.6" x14ac:dyDescent="0.3">
      <c r="A84" s="11">
        <v>81</v>
      </c>
      <c r="B84" s="18"/>
      <c r="C84" s="37" t="str">
        <f>IF(B84="","",VLOOKUP(B84,'Schützen-Datenbank'!$B$3:$C$1679,2,FALSE))</f>
        <v/>
      </c>
      <c r="D84" s="37" t="str">
        <f>IF(B84="","",VLOOKUP(B84,DB,'Schützen-Datenbank'!$F$1,FALSE))</f>
        <v/>
      </c>
      <c r="E84" s="26"/>
      <c r="F84" s="26"/>
      <c r="G84" s="26"/>
      <c r="H84" s="26"/>
      <c r="I84" s="26"/>
      <c r="J84" s="11">
        <f t="shared" si="5"/>
        <v>0</v>
      </c>
      <c r="L84" s="21">
        <f t="shared" si="6"/>
        <v>0</v>
      </c>
    </row>
    <row r="85" spans="1:12" ht="15.6" x14ac:dyDescent="0.3">
      <c r="A85" s="11">
        <v>82</v>
      </c>
      <c r="B85" s="18"/>
      <c r="C85" s="37" t="str">
        <f>IF(B85="","",VLOOKUP(B85,'Schützen-Datenbank'!$B$3:$C$1679,2,FALSE))</f>
        <v/>
      </c>
      <c r="D85" s="37" t="str">
        <f>IF(B85="","",VLOOKUP(B85,DB,'Schützen-Datenbank'!$F$1,FALSE))</f>
        <v/>
      </c>
      <c r="E85" s="26"/>
      <c r="F85" s="26"/>
      <c r="G85" s="26"/>
      <c r="H85" s="26"/>
      <c r="I85" s="26"/>
      <c r="J85" s="11">
        <f t="shared" si="5"/>
        <v>0</v>
      </c>
      <c r="L85" s="21">
        <f t="shared" si="6"/>
        <v>0</v>
      </c>
    </row>
    <row r="86" spans="1:12" ht="15.6" x14ac:dyDescent="0.3">
      <c r="A86" s="11">
        <v>83</v>
      </c>
      <c r="B86" s="18"/>
      <c r="C86" s="37" t="str">
        <f>IF(B86="","",VLOOKUP(B86,'Schützen-Datenbank'!$B$3:$C$1679,2,FALSE))</f>
        <v/>
      </c>
      <c r="D86" s="37" t="str">
        <f>IF(B86="","",VLOOKUP(B86,DB,'Schützen-Datenbank'!$F$1,FALSE))</f>
        <v/>
      </c>
      <c r="E86" s="26"/>
      <c r="F86" s="26"/>
      <c r="G86" s="26"/>
      <c r="H86" s="26"/>
      <c r="I86" s="26"/>
      <c r="J86" s="11">
        <f t="shared" si="5"/>
        <v>0</v>
      </c>
      <c r="L86" s="21">
        <f t="shared" si="6"/>
        <v>0</v>
      </c>
    </row>
    <row r="87" spans="1:12" ht="15.6" x14ac:dyDescent="0.3">
      <c r="A87" s="11">
        <v>84</v>
      </c>
      <c r="B87" s="18"/>
      <c r="C87" s="37" t="str">
        <f>IF(B87="","",VLOOKUP(B87,'Schützen-Datenbank'!$B$3:$C$1679,2,FALSE))</f>
        <v/>
      </c>
      <c r="D87" s="37" t="str">
        <f>IF(B87="","",VLOOKUP(B87,DB,'Schützen-Datenbank'!$F$1,FALSE))</f>
        <v/>
      </c>
      <c r="E87" s="26"/>
      <c r="F87" s="26"/>
      <c r="G87" s="26"/>
      <c r="H87" s="26"/>
      <c r="I87" s="26"/>
      <c r="J87" s="11">
        <f t="shared" si="5"/>
        <v>0</v>
      </c>
      <c r="L87" s="21">
        <f t="shared" si="6"/>
        <v>0</v>
      </c>
    </row>
    <row r="88" spans="1:12" ht="15.6" x14ac:dyDescent="0.3">
      <c r="A88" s="11">
        <v>85</v>
      </c>
      <c r="B88" s="18"/>
      <c r="C88" s="37" t="str">
        <f>IF(B88="","",VLOOKUP(B88,'Schützen-Datenbank'!$B$3:$C$1679,2,FALSE))</f>
        <v/>
      </c>
      <c r="D88" s="37" t="str">
        <f>IF(B88="","",VLOOKUP(B88,DB,'Schützen-Datenbank'!$F$1,FALSE))</f>
        <v/>
      </c>
      <c r="E88" s="26"/>
      <c r="F88" s="26"/>
      <c r="G88" s="26"/>
      <c r="H88" s="26"/>
      <c r="I88" s="26"/>
      <c r="J88" s="11">
        <f t="shared" si="5"/>
        <v>0</v>
      </c>
      <c r="L88" s="21">
        <f t="shared" si="6"/>
        <v>0</v>
      </c>
    </row>
    <row r="89" spans="1:12" ht="15.6" x14ac:dyDescent="0.3">
      <c r="A89" s="11">
        <v>86</v>
      </c>
      <c r="B89" s="18"/>
      <c r="C89" s="37" t="str">
        <f>IF(B89="","",VLOOKUP(B89,'Schützen-Datenbank'!$B$3:$C$1679,2,FALSE))</f>
        <v/>
      </c>
      <c r="D89" s="37" t="str">
        <f>IF(B89="","",VLOOKUP(B89,DB,'Schützen-Datenbank'!$F$1,FALSE))</f>
        <v/>
      </c>
      <c r="E89" s="26"/>
      <c r="F89" s="26"/>
      <c r="G89" s="26"/>
      <c r="H89" s="26"/>
      <c r="I89" s="26"/>
      <c r="J89" s="11">
        <f t="shared" si="5"/>
        <v>0</v>
      </c>
      <c r="L89" s="21">
        <f t="shared" si="6"/>
        <v>0</v>
      </c>
    </row>
    <row r="90" spans="1:12" ht="15.6" x14ac:dyDescent="0.3">
      <c r="A90" s="11">
        <v>87</v>
      </c>
      <c r="B90" s="18"/>
      <c r="C90" s="37" t="str">
        <f>IF(B90="","",VLOOKUP(B90,'Schützen-Datenbank'!$B$3:$C$1679,2,FALSE))</f>
        <v/>
      </c>
      <c r="D90" s="37" t="str">
        <f>IF(B90="","",VLOOKUP(B90,DB,'Schützen-Datenbank'!$F$1,FALSE))</f>
        <v/>
      </c>
      <c r="E90" s="26"/>
      <c r="F90" s="26"/>
      <c r="G90" s="26"/>
      <c r="H90" s="26"/>
      <c r="I90" s="26"/>
      <c r="J90" s="11">
        <f t="shared" si="5"/>
        <v>0</v>
      </c>
      <c r="L90" s="21">
        <f t="shared" si="6"/>
        <v>0</v>
      </c>
    </row>
    <row r="91" spans="1:12" ht="15.6" x14ac:dyDescent="0.3">
      <c r="A91" s="11">
        <v>88</v>
      </c>
      <c r="B91" s="18"/>
      <c r="C91" s="37" t="str">
        <f>IF(B91="","",VLOOKUP(B91,'Schützen-Datenbank'!$B$3:$C$1679,2,FALSE))</f>
        <v/>
      </c>
      <c r="D91" s="37" t="str">
        <f>IF(B91="","",VLOOKUP(B91,DB,'Schützen-Datenbank'!$F$1,FALSE))</f>
        <v/>
      </c>
      <c r="E91" s="26"/>
      <c r="F91" s="26"/>
      <c r="G91" s="26"/>
      <c r="H91" s="26"/>
      <c r="I91" s="26"/>
      <c r="J91" s="11">
        <f t="shared" si="5"/>
        <v>0</v>
      </c>
      <c r="L91" s="21">
        <f t="shared" si="6"/>
        <v>0</v>
      </c>
    </row>
    <row r="92" spans="1:12" ht="15.6" x14ac:dyDescent="0.3">
      <c r="A92" s="11">
        <v>89</v>
      </c>
      <c r="B92" s="18"/>
      <c r="C92" s="37" t="str">
        <f>IF(B92="","",VLOOKUP(B92,'Schützen-Datenbank'!$B$3:$C$1679,2,FALSE))</f>
        <v/>
      </c>
      <c r="D92" s="37" t="str">
        <f>IF(B92="","",VLOOKUP(B92,DB,'Schützen-Datenbank'!$F$1,FALSE))</f>
        <v/>
      </c>
      <c r="E92" s="26"/>
      <c r="F92" s="26"/>
      <c r="G92" s="26"/>
      <c r="H92" s="26"/>
      <c r="I92" s="26"/>
      <c r="J92" s="11">
        <f t="shared" si="5"/>
        <v>0</v>
      </c>
      <c r="L92" s="21">
        <f t="shared" si="6"/>
        <v>0</v>
      </c>
    </row>
    <row r="93" spans="1:12" ht="15.6" x14ac:dyDescent="0.3">
      <c r="A93" s="11">
        <v>90</v>
      </c>
      <c r="B93" s="18"/>
      <c r="C93" s="37" t="str">
        <f>IF(B93="","",VLOOKUP(B93,'Schützen-Datenbank'!$B$3:$C$1679,2,FALSE))</f>
        <v/>
      </c>
      <c r="D93" s="37" t="str">
        <f>IF(B93="","",VLOOKUP(B93,DB,'Schützen-Datenbank'!$F$1,FALSE))</f>
        <v/>
      </c>
      <c r="E93" s="26"/>
      <c r="F93" s="26"/>
      <c r="G93" s="26"/>
      <c r="H93" s="26"/>
      <c r="I93" s="26"/>
      <c r="J93" s="11">
        <f t="shared" si="5"/>
        <v>0</v>
      </c>
      <c r="L93" s="21">
        <f t="shared" si="6"/>
        <v>0</v>
      </c>
    </row>
    <row r="94" spans="1:12" ht="15.6" x14ac:dyDescent="0.3">
      <c r="A94" s="11">
        <v>91</v>
      </c>
      <c r="B94" s="18"/>
      <c r="C94" s="37" t="str">
        <f>IF(B94="","",VLOOKUP(B94,'Schützen-Datenbank'!$B$3:$C$1679,2,FALSE))</f>
        <v/>
      </c>
      <c r="D94" s="37" t="str">
        <f>IF(B94="","",VLOOKUP(B94,DB,'Schützen-Datenbank'!$F$1,FALSE))</f>
        <v/>
      </c>
      <c r="E94" s="26"/>
      <c r="F94" s="26"/>
      <c r="G94" s="26"/>
      <c r="H94" s="26"/>
      <c r="I94" s="26"/>
      <c r="J94" s="11">
        <f t="shared" si="5"/>
        <v>0</v>
      </c>
      <c r="L94" s="21">
        <f t="shared" si="6"/>
        <v>0</v>
      </c>
    </row>
    <row r="95" spans="1:12" ht="15.6" x14ac:dyDescent="0.3">
      <c r="A95" s="11">
        <v>92</v>
      </c>
      <c r="B95" s="18"/>
      <c r="C95" s="37" t="str">
        <f>IF(B95="","",VLOOKUP(B95,'Schützen-Datenbank'!$B$3:$C$1679,2,FALSE))</f>
        <v/>
      </c>
      <c r="D95" s="37" t="str">
        <f>IF(B95="","",VLOOKUP(B95,DB,'Schützen-Datenbank'!$F$1,FALSE))</f>
        <v/>
      </c>
      <c r="E95" s="26"/>
      <c r="F95" s="26"/>
      <c r="G95" s="26"/>
      <c r="H95" s="26"/>
      <c r="I95" s="26"/>
      <c r="J95" s="11">
        <f t="shared" si="5"/>
        <v>0</v>
      </c>
      <c r="L95" s="21">
        <f t="shared" si="6"/>
        <v>0</v>
      </c>
    </row>
    <row r="96" spans="1:12" ht="15.6" x14ac:dyDescent="0.3">
      <c r="A96" s="11">
        <v>93</v>
      </c>
      <c r="B96" s="18"/>
      <c r="C96" s="37" t="str">
        <f>IF(B96="","",VLOOKUP(B96,'Schützen-Datenbank'!$B$3:$C$1679,2,FALSE))</f>
        <v/>
      </c>
      <c r="D96" s="37" t="str">
        <f>IF(B96="","",VLOOKUP(B96,DB,'Schützen-Datenbank'!$F$1,FALSE))</f>
        <v/>
      </c>
      <c r="E96" s="26"/>
      <c r="F96" s="26"/>
      <c r="G96" s="26"/>
      <c r="H96" s="26"/>
      <c r="I96" s="26"/>
      <c r="J96" s="11">
        <f t="shared" si="5"/>
        <v>0</v>
      </c>
      <c r="L96" s="21">
        <f t="shared" si="6"/>
        <v>0</v>
      </c>
    </row>
    <row r="97" spans="1:12" ht="15.6" x14ac:dyDescent="0.3">
      <c r="A97" s="11">
        <v>94</v>
      </c>
      <c r="B97" s="18"/>
      <c r="C97" s="37" t="str">
        <f>IF(B97="","",VLOOKUP(B97,'Schützen-Datenbank'!$B$3:$C$1679,2,FALSE))</f>
        <v/>
      </c>
      <c r="D97" s="37" t="str">
        <f>IF(B97="","",VLOOKUP(B97,DB,'Schützen-Datenbank'!$F$1,FALSE))</f>
        <v/>
      </c>
      <c r="E97" s="26"/>
      <c r="F97" s="26"/>
      <c r="G97" s="26"/>
      <c r="H97" s="26"/>
      <c r="I97" s="26"/>
      <c r="J97" s="11">
        <f t="shared" si="5"/>
        <v>0</v>
      </c>
      <c r="L97" s="21">
        <f t="shared" si="6"/>
        <v>0</v>
      </c>
    </row>
    <row r="98" spans="1:12" ht="15.6" x14ac:dyDescent="0.3">
      <c r="A98" s="11">
        <v>95</v>
      </c>
      <c r="B98" s="18"/>
      <c r="C98" s="37" t="str">
        <f>IF(B98="","",VLOOKUP(B98,'Schützen-Datenbank'!$B$3:$C$1679,2,FALSE))</f>
        <v/>
      </c>
      <c r="D98" s="37" t="str">
        <f>IF(B98="","",VLOOKUP(B98,DB,'Schützen-Datenbank'!$F$1,FALSE))</f>
        <v/>
      </c>
      <c r="E98" s="26"/>
      <c r="F98" s="26"/>
      <c r="G98" s="26"/>
      <c r="H98" s="26"/>
      <c r="I98" s="26"/>
      <c r="J98" s="11">
        <f t="shared" si="5"/>
        <v>0</v>
      </c>
      <c r="L98" s="21">
        <f t="shared" si="6"/>
        <v>0</v>
      </c>
    </row>
    <row r="99" spans="1:12" x14ac:dyDescent="0.3">
      <c r="D99" s="2" t="str">
        <f>IF(B99="","",VLOOKUP(B99,'Schützen-Datenbank'!#REF!,6,FALSE))</f>
        <v/>
      </c>
    </row>
    <row r="100" spans="1:12" x14ac:dyDescent="0.3">
      <c r="C100" s="7" t="s">
        <v>396</v>
      </c>
    </row>
    <row r="101" spans="1:12" x14ac:dyDescent="0.3">
      <c r="C101" s="40" t="s">
        <v>196</v>
      </c>
    </row>
    <row r="102" spans="1:12" x14ac:dyDescent="0.3">
      <c r="C102" s="40" t="s">
        <v>198</v>
      </c>
    </row>
    <row r="103" spans="1:12" x14ac:dyDescent="0.3">
      <c r="C103" s="40" t="s">
        <v>194</v>
      </c>
    </row>
    <row r="104" spans="1:12" x14ac:dyDescent="0.3">
      <c r="C104" s="40" t="s">
        <v>195</v>
      </c>
    </row>
  </sheetData>
  <sortState xmlns:xlrd2="http://schemas.microsoft.com/office/spreadsheetml/2017/richdata2" ref="B4:L98">
    <sortCondition descending="1" ref="J4:J98"/>
    <sortCondition descending="1" ref="I4:I98"/>
    <sortCondition descending="1" ref="L4:L98"/>
    <sortCondition descending="1" ref="G4:G98"/>
    <sortCondition descending="1" ref="H4:H98"/>
  </sortState>
  <mergeCells count="1">
    <mergeCell ref="F1:G1"/>
  </mergeCells>
  <conditionalFormatting sqref="A3:J3 A4:A98 C4:J98 A1:C1 C2:G2 E1:F1 J2">
    <cfRule type="cellIs" dxfId="8" priority="4" operator="greaterThan">
      <formula>0</formula>
    </cfRule>
  </conditionalFormatting>
  <conditionalFormatting sqref="B4">
    <cfRule type="cellIs" dxfId="7" priority="3" operator="greaterThan">
      <formula>0</formula>
    </cfRule>
  </conditionalFormatting>
  <conditionalFormatting sqref="B5:B98">
    <cfRule type="cellIs" dxfId="6" priority="2" operator="greaterThan">
      <formula>0</formula>
    </cfRule>
  </conditionalFormatting>
  <dataValidations count="6">
    <dataValidation type="custom" allowBlank="1" showInputMessage="1" showErrorMessage="1" errorTitle="Bitte Lizenznummer eintragen" error="Bitte Lizenznummer eintragen Name/Vorname und Verein wird automatisch ermittelt" sqref="D4:D98 C13:C98 C4:C7 C9:C11" xr:uid="{00000000-0002-0000-0100-000000000000}">
      <formula1>NOT(CELL("SCHUTZ",AA2))</formula1>
    </dataValidation>
    <dataValidation type="custom" allowBlank="1" showInputMessage="1" showErrorMessage="1" errorTitle="Lizenznumer eintragen " error="Bitte Lizenznumer eintragen unter Spalte B Lizenz " sqref="C12" xr:uid="{00000000-0002-0000-0100-000001000000}">
      <formula1>NOT(CELL("SCHUTZ",AA11))</formula1>
    </dataValidation>
    <dataValidation type="custom" allowBlank="1" showInputMessage="1" showErrorMessage="1" sqref="K4:K98" xr:uid="{00000000-0002-0000-0100-000002000000}">
      <formula1>NOT(CELL("SCHUTZ"))</formula1>
    </dataValidation>
    <dataValidation type="custom" allowBlank="1" showInputMessage="1" showErrorMessage="1" errorTitle="Resultat wird auto ermittelt" error="Resultat wird automatisch ermittelt" sqref="J4:J98" xr:uid="{00000000-0002-0000-0100-000003000000}">
      <formula1>NOT(CELL("SCHUTZ"))</formula1>
    </dataValidation>
    <dataValidation type="custom" allowBlank="1" showInputMessage="1" showErrorMessage="1" errorTitle="Bitte Lizenznummer eintragen" error="Bitte Lizenznummer in Spalte B Lizenz eintragen, Name/Vorname und Verein wird automatisch ermittelt" sqref="C8" xr:uid="{00000000-0002-0000-0100-000004000000}">
      <formula1>NOT(CELL("SCHUTZ",AA7))</formula1>
    </dataValidation>
    <dataValidation type="custom" allowBlank="1" showInputMessage="1" showErrorMessage="1" errorTitle="Resultat wird auto ermittelt" error="Höchster Kantonalstich wird automatisch ermittelt" sqref="L4:L98" xr:uid="{00000000-0002-0000-0100-000005000000}">
      <formula1>NOT(CELL("SCHUTZ"))</formula1>
    </dataValidation>
  </dataValidations>
  <pageMargins left="0.7" right="0.7" top="0.78740157499999996" bottom="0.78740157499999996" header="0.3" footer="0.3"/>
  <pageSetup paperSize="9" scale="45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Pict="0" macro="[0]!Rangieren_Quali_Feld_D">
                <anchor moveWithCells="1" sizeWithCells="1">
                  <from>
                    <xdr:col>13</xdr:col>
                    <xdr:colOff>0</xdr:colOff>
                    <xdr:row>1</xdr:row>
                    <xdr:rowOff>251460</xdr:rowOff>
                  </from>
                  <to>
                    <xdr:col>14</xdr:col>
                    <xdr:colOff>708660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Schütze in Datenbank" error="Schütze in Datenbank nicht vorhanden,_x000a_Bitte Schütze in Datenbank erstellen" xr:uid="{00000000-0002-0000-0100-000006000000}">
          <x14:formula1>
            <xm:f>'Schützen-Datenbank'!$B:$B</xm:f>
          </x14:formula1>
          <xm:sqref>B4:B98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9">
    <pageSetUpPr fitToPage="1"/>
  </sheetPr>
  <dimension ref="A1:K98"/>
  <sheetViews>
    <sheetView workbookViewId="0">
      <pane ySplit="3" topLeftCell="A4" activePane="bottomLeft" state="frozen"/>
      <selection pane="bottomLeft" activeCell="M10" sqref="M10"/>
    </sheetView>
  </sheetViews>
  <sheetFormatPr baseColWidth="10" defaultColWidth="11.44140625" defaultRowHeight="14.4" x14ac:dyDescent="0.3"/>
  <cols>
    <col min="1" max="2" width="16.6640625" style="2" customWidth="1"/>
    <col min="3" max="3" width="22.5546875" style="2" bestFit="1" customWidth="1"/>
    <col min="4" max="4" width="19.33203125" style="2" customWidth="1"/>
    <col min="5" max="5" width="8.6640625" style="1" customWidth="1"/>
    <col min="6" max="6" width="9.5546875" style="1" customWidth="1"/>
    <col min="7" max="7" width="12.44140625" style="1" customWidth="1"/>
    <col min="8" max="8" width="11.44140625" style="1"/>
    <col min="9" max="9" width="12.5546875" style="1" customWidth="1"/>
    <col min="10" max="16384" width="11.44140625" style="2"/>
  </cols>
  <sheetData>
    <row r="1" spans="1:11" ht="36.6" x14ac:dyDescent="0.7">
      <c r="C1" s="76" t="s">
        <v>4</v>
      </c>
      <c r="D1" s="83"/>
      <c r="E1" s="83"/>
      <c r="F1" s="83"/>
      <c r="G1" s="83"/>
      <c r="H1" s="82">
        <f ca="1">TODAY()</f>
        <v>45756</v>
      </c>
      <c r="I1" s="84"/>
      <c r="J1" s="81" t="s">
        <v>193</v>
      </c>
      <c r="K1" s="81"/>
    </row>
    <row r="2" spans="1:11" ht="23.4" x14ac:dyDescent="0.45">
      <c r="A2" s="80" t="s">
        <v>18</v>
      </c>
      <c r="B2" s="80"/>
      <c r="C2" s="80"/>
      <c r="D2" s="80"/>
      <c r="E2" s="80"/>
      <c r="F2" s="80"/>
      <c r="G2" s="80"/>
      <c r="H2" s="80"/>
      <c r="J2" s="85" t="str">
        <f>'Quali_Feld Sport'!J2</f>
        <v>07.09.</v>
      </c>
      <c r="K2" s="86"/>
    </row>
    <row r="3" spans="1:11" s="7" customFormat="1" ht="66" thickBot="1" x14ac:dyDescent="0.35">
      <c r="A3" s="3" t="s">
        <v>5</v>
      </c>
      <c r="B3" s="35" t="s">
        <v>32</v>
      </c>
      <c r="C3" s="4" t="s">
        <v>0</v>
      </c>
      <c r="D3" s="4" t="s">
        <v>1</v>
      </c>
      <c r="E3" s="5" t="s">
        <v>19</v>
      </c>
      <c r="F3" s="5" t="s">
        <v>15</v>
      </c>
      <c r="G3" s="5" t="s">
        <v>20</v>
      </c>
      <c r="H3" s="5" t="s">
        <v>21</v>
      </c>
      <c r="I3" s="6" t="s">
        <v>2</v>
      </c>
    </row>
    <row r="4" spans="1:11" ht="16.2" thickTop="1" x14ac:dyDescent="0.3">
      <c r="A4" s="8">
        <v>1</v>
      </c>
      <c r="B4" s="18"/>
      <c r="C4" s="57" t="str">
        <f>IF(B4="","",VLOOKUP(B4,'Schützen-Datenbank'!$B$3:$C$1679,2,FALSE))</f>
        <v/>
      </c>
      <c r="D4" s="57" t="str">
        <f>IF(B4="","",VLOOKUP(B4,'Schützen-Datenbank'!$B$360:$G$1828,6,FALSE))</f>
        <v/>
      </c>
      <c r="E4" s="9"/>
      <c r="F4" s="9"/>
      <c r="G4" s="9"/>
      <c r="H4" s="9"/>
      <c r="I4" s="10">
        <f t="shared" ref="I4:I35" si="0">SUM(E4:H4)</f>
        <v>0</v>
      </c>
    </row>
    <row r="5" spans="1:11" ht="15.6" x14ac:dyDescent="0.3">
      <c r="A5" s="11">
        <v>2</v>
      </c>
      <c r="B5" s="18"/>
      <c r="C5" s="58" t="str">
        <f>IF(B5="","",VLOOKUP(B5,'Schützen-Datenbank'!$B$3:$C$1679,2,FALSE))</f>
        <v/>
      </c>
      <c r="D5" s="58" t="str">
        <f>IF(B5="","",VLOOKUP(B5,'Schützen-Datenbank'!$B$360:$G$1828,6,FALSE))</f>
        <v/>
      </c>
      <c r="E5" s="12"/>
      <c r="F5" s="12"/>
      <c r="G5" s="12"/>
      <c r="H5" s="12"/>
      <c r="I5" s="13">
        <f t="shared" si="0"/>
        <v>0</v>
      </c>
    </row>
    <row r="6" spans="1:11" ht="15.6" x14ac:dyDescent="0.3">
      <c r="A6" s="11">
        <v>3</v>
      </c>
      <c r="B6" s="18"/>
      <c r="C6" s="58" t="str">
        <f>IF(B6="","",VLOOKUP(B6,'Schützen-Datenbank'!$B$3:$C$1679,2,FALSE))</f>
        <v/>
      </c>
      <c r="D6" s="58" t="str">
        <f>IF(B6="","",VLOOKUP(B6,'Schützen-Datenbank'!$B$360:$G$1828,6,FALSE))</f>
        <v/>
      </c>
      <c r="E6" s="12"/>
      <c r="F6" s="12"/>
      <c r="G6" s="12"/>
      <c r="H6" s="12"/>
      <c r="I6" s="13">
        <f t="shared" si="0"/>
        <v>0</v>
      </c>
    </row>
    <row r="7" spans="1:11" ht="15.6" x14ac:dyDescent="0.3">
      <c r="A7" s="11">
        <v>4</v>
      </c>
      <c r="B7" s="18"/>
      <c r="C7" s="58" t="str">
        <f>IF(B7="","",VLOOKUP(B7,'Schützen-Datenbank'!$B$3:$C$1679,2,FALSE))</f>
        <v/>
      </c>
      <c r="D7" s="58" t="str">
        <f>IF(B7="","",VLOOKUP(B7,'Schützen-Datenbank'!$B$360:$G$1828,6,FALSE))</f>
        <v/>
      </c>
      <c r="E7" s="12"/>
      <c r="F7" s="12"/>
      <c r="G7" s="12"/>
      <c r="H7" s="12"/>
      <c r="I7" s="13">
        <f t="shared" si="0"/>
        <v>0</v>
      </c>
    </row>
    <row r="8" spans="1:11" ht="15.6" x14ac:dyDescent="0.3">
      <c r="A8" s="11">
        <v>5</v>
      </c>
      <c r="B8" s="18"/>
      <c r="C8" s="58" t="str">
        <f>IF(B8="","",VLOOKUP(B8,'Schützen-Datenbank'!$B$3:$C$1679,2,FALSE))</f>
        <v/>
      </c>
      <c r="D8" s="58" t="str">
        <f>IF(B8="","",VLOOKUP(B8,'Schützen-Datenbank'!$B$360:$G$1828,6,FALSE))</f>
        <v/>
      </c>
      <c r="E8" s="12"/>
      <c r="F8" s="12"/>
      <c r="G8" s="12"/>
      <c r="H8" s="12"/>
      <c r="I8" s="13">
        <f t="shared" si="0"/>
        <v>0</v>
      </c>
    </row>
    <row r="9" spans="1:11" ht="15.6" x14ac:dyDescent="0.3">
      <c r="A9" s="11">
        <v>6</v>
      </c>
      <c r="B9" s="18"/>
      <c r="C9" s="58" t="str">
        <f>IF(B9="","",VLOOKUP(B9,'Schützen-Datenbank'!$B$3:$C$1679,2,FALSE))</f>
        <v/>
      </c>
      <c r="D9" s="58" t="str">
        <f>IF(B9="","",VLOOKUP(B9,'Schützen-Datenbank'!$B$360:$G$1828,6,FALSE))</f>
        <v/>
      </c>
      <c r="E9" s="12"/>
      <c r="F9" s="12"/>
      <c r="G9" s="12"/>
      <c r="H9" s="12"/>
      <c r="I9" s="13">
        <f t="shared" si="0"/>
        <v>0</v>
      </c>
    </row>
    <row r="10" spans="1:11" ht="15.6" x14ac:dyDescent="0.3">
      <c r="A10" s="11">
        <v>7</v>
      </c>
      <c r="B10" s="18"/>
      <c r="C10" s="58" t="str">
        <f>IF(B10="","",VLOOKUP(B10,'Schützen-Datenbank'!$B$3:$C$1679,2,FALSE))</f>
        <v/>
      </c>
      <c r="D10" s="58" t="str">
        <f>IF(B10="","",VLOOKUP(B10,'Schützen-Datenbank'!$B$360:$G$1828,6,FALSE))</f>
        <v/>
      </c>
      <c r="E10" s="12"/>
      <c r="F10" s="12"/>
      <c r="G10" s="12"/>
      <c r="H10" s="12"/>
      <c r="I10" s="13">
        <f t="shared" si="0"/>
        <v>0</v>
      </c>
    </row>
    <row r="11" spans="1:11" ht="15.6" x14ac:dyDescent="0.3">
      <c r="A11" s="11">
        <v>8</v>
      </c>
      <c r="B11" s="18"/>
      <c r="C11" s="58" t="str">
        <f>IF(B11="","",VLOOKUP(B11,'Schützen-Datenbank'!$B$3:$C$1679,2,FALSE))</f>
        <v/>
      </c>
      <c r="D11" s="58" t="str">
        <f>IF(B11="","",VLOOKUP(B11,'Schützen-Datenbank'!$B$360:$G$1828,6,FALSE))</f>
        <v/>
      </c>
      <c r="E11" s="12"/>
      <c r="F11" s="12"/>
      <c r="G11" s="12"/>
      <c r="H11" s="12"/>
      <c r="I11" s="13">
        <f t="shared" si="0"/>
        <v>0</v>
      </c>
    </row>
    <row r="12" spans="1:11" ht="15.6" x14ac:dyDescent="0.3">
      <c r="A12" s="11">
        <v>9</v>
      </c>
      <c r="B12" s="18"/>
      <c r="C12" s="58" t="str">
        <f>IF(B12="","",VLOOKUP(B12,'Schützen-Datenbank'!$B$3:$C$1679,2,FALSE))</f>
        <v/>
      </c>
      <c r="D12" s="58" t="str">
        <f>IF(B12="","",VLOOKUP(B12,'Schützen-Datenbank'!$B$360:$G$1828,6,FALSE))</f>
        <v/>
      </c>
      <c r="E12" s="12"/>
      <c r="F12" s="12"/>
      <c r="G12" s="12"/>
      <c r="H12" s="12"/>
      <c r="I12" s="13">
        <f t="shared" si="0"/>
        <v>0</v>
      </c>
    </row>
    <row r="13" spans="1:11" ht="15.6" x14ac:dyDescent="0.3">
      <c r="A13" s="11">
        <v>10</v>
      </c>
      <c r="B13" s="18"/>
      <c r="C13" s="58" t="str">
        <f>IF(B13="","",VLOOKUP(B13,'Schützen-Datenbank'!$B$3:$C$1679,2,FALSE))</f>
        <v/>
      </c>
      <c r="D13" s="58" t="str">
        <f>IF(B13="","",VLOOKUP(B13,'Schützen-Datenbank'!$B$360:$G$1828,6,FALSE))</f>
        <v/>
      </c>
      <c r="E13" s="12"/>
      <c r="F13" s="12"/>
      <c r="G13" s="12"/>
      <c r="H13" s="12"/>
      <c r="I13" s="13">
        <f t="shared" si="0"/>
        <v>0</v>
      </c>
    </row>
    <row r="14" spans="1:11" ht="15.6" x14ac:dyDescent="0.3">
      <c r="A14" s="11">
        <v>11</v>
      </c>
      <c r="B14" s="18"/>
      <c r="C14" s="58" t="str">
        <f>IF(B14="","",VLOOKUP(B14,'Schützen-Datenbank'!$B$3:$C$1679,2,FALSE))</f>
        <v/>
      </c>
      <c r="D14" s="58" t="str">
        <f>IF(B14="","",VLOOKUP(B14,'Schützen-Datenbank'!$B$360:$G$1828,6,FALSE))</f>
        <v/>
      </c>
      <c r="E14" s="12"/>
      <c r="F14" s="12"/>
      <c r="G14" s="12"/>
      <c r="H14" s="12"/>
      <c r="I14" s="13">
        <f t="shared" si="0"/>
        <v>0</v>
      </c>
    </row>
    <row r="15" spans="1:11" ht="15.6" x14ac:dyDescent="0.3">
      <c r="A15" s="11">
        <v>12</v>
      </c>
      <c r="B15" s="18"/>
      <c r="C15" s="58" t="str">
        <f>IF(B15="","",VLOOKUP(B15,'Schützen-Datenbank'!$B$3:$C$1679,2,FALSE))</f>
        <v/>
      </c>
      <c r="D15" s="58" t="str">
        <f>IF(B15="","",VLOOKUP(B15,'Schützen-Datenbank'!$B$360:$G$1828,6,FALSE))</f>
        <v/>
      </c>
      <c r="E15" s="12"/>
      <c r="F15" s="12"/>
      <c r="G15" s="12"/>
      <c r="H15" s="12"/>
      <c r="I15" s="13">
        <f t="shared" si="0"/>
        <v>0</v>
      </c>
    </row>
    <row r="16" spans="1:11" ht="15.6" x14ac:dyDescent="0.3">
      <c r="A16" s="11">
        <v>13</v>
      </c>
      <c r="B16" s="18"/>
      <c r="C16" s="58" t="str">
        <f>IF(B16="","",VLOOKUP(B16,'Schützen-Datenbank'!$B$3:$C$1679,2,FALSE))</f>
        <v/>
      </c>
      <c r="D16" s="58" t="str">
        <f>IF(B16="","",VLOOKUP(B16,'Schützen-Datenbank'!$B$360:$G$1828,6,FALSE))</f>
        <v/>
      </c>
      <c r="E16" s="12"/>
      <c r="F16" s="12"/>
      <c r="G16" s="12"/>
      <c r="H16" s="12"/>
      <c r="I16" s="13">
        <f t="shared" si="0"/>
        <v>0</v>
      </c>
    </row>
    <row r="17" spans="1:9" ht="15.6" x14ac:dyDescent="0.3">
      <c r="A17" s="11">
        <v>14</v>
      </c>
      <c r="B17" s="18"/>
      <c r="C17" s="58" t="str">
        <f>IF(B17="","",VLOOKUP(B17,'Schützen-Datenbank'!$B$3:$C$1679,2,FALSE))</f>
        <v/>
      </c>
      <c r="D17" s="58" t="str">
        <f>IF(B17="","",VLOOKUP(B17,'Schützen-Datenbank'!$B$360:$G$1828,6,FALSE))</f>
        <v/>
      </c>
      <c r="E17" s="12"/>
      <c r="F17" s="12"/>
      <c r="G17" s="12"/>
      <c r="H17" s="12"/>
      <c r="I17" s="13">
        <f t="shared" si="0"/>
        <v>0</v>
      </c>
    </row>
    <row r="18" spans="1:9" ht="15.6" x14ac:dyDescent="0.3">
      <c r="A18" s="11">
        <v>15</v>
      </c>
      <c r="B18" s="18"/>
      <c r="C18" s="58" t="str">
        <f>IF(B18="","",VLOOKUP(B18,'Schützen-Datenbank'!$B$3:$C$1679,2,FALSE))</f>
        <v/>
      </c>
      <c r="D18" s="58" t="str">
        <f>IF(B18="","",VLOOKUP(B18,'Schützen-Datenbank'!$B$360:$G$1828,6,FALSE))</f>
        <v/>
      </c>
      <c r="E18" s="12"/>
      <c r="F18" s="12"/>
      <c r="G18" s="12"/>
      <c r="H18" s="12"/>
      <c r="I18" s="13">
        <f t="shared" si="0"/>
        <v>0</v>
      </c>
    </row>
    <row r="19" spans="1:9" s="17" customFormat="1" ht="16.2" thickBot="1" x14ac:dyDescent="0.35">
      <c r="A19" s="33">
        <v>16</v>
      </c>
      <c r="B19" s="34"/>
      <c r="C19" s="59" t="str">
        <f>IF(B19="","",VLOOKUP(B19,'Schützen-Datenbank'!$B$3:$C$1679,2,FALSE))</f>
        <v/>
      </c>
      <c r="D19" s="59" t="str">
        <f>IF(B19="","",VLOOKUP(B19,'Schützen-Datenbank'!$B$360:$G$1828,6,FALSE))</f>
        <v/>
      </c>
      <c r="E19" s="60"/>
      <c r="F19" s="60"/>
      <c r="G19" s="15"/>
      <c r="H19" s="15"/>
      <c r="I19" s="16">
        <f t="shared" si="0"/>
        <v>0</v>
      </c>
    </row>
    <row r="20" spans="1:9" ht="16.2" thickTop="1" x14ac:dyDescent="0.3">
      <c r="A20" s="11">
        <v>17</v>
      </c>
      <c r="B20" s="18"/>
      <c r="C20" s="58" t="str">
        <f>IF(B20="","",VLOOKUP(B20,'Schützen-Datenbank'!$B$3:$C$1679,2,FALSE))</f>
        <v/>
      </c>
      <c r="D20" s="58" t="str">
        <f>IF(B20="","",VLOOKUP(B20,'Schützen-Datenbank'!$B$360:$G$1828,6,FALSE))</f>
        <v/>
      </c>
      <c r="E20" s="12"/>
      <c r="F20" s="12"/>
      <c r="G20" s="12"/>
      <c r="H20" s="12"/>
      <c r="I20" s="13">
        <f t="shared" si="0"/>
        <v>0</v>
      </c>
    </row>
    <row r="21" spans="1:9" ht="15.6" x14ac:dyDescent="0.3">
      <c r="A21" s="11">
        <v>18</v>
      </c>
      <c r="B21" s="18"/>
      <c r="C21" s="58" t="str">
        <f>IF(B21="","",VLOOKUP(B21,'Schützen-Datenbank'!$B$3:$C$1679,2,FALSE))</f>
        <v/>
      </c>
      <c r="D21" s="58" t="str">
        <f>IF(B21="","",VLOOKUP(B21,'Schützen-Datenbank'!$B$360:$G$1828,6,FALSE))</f>
        <v/>
      </c>
      <c r="E21" s="12"/>
      <c r="F21" s="12"/>
      <c r="G21" s="12"/>
      <c r="H21" s="12"/>
      <c r="I21" s="13">
        <f t="shared" si="0"/>
        <v>0</v>
      </c>
    </row>
    <row r="22" spans="1:9" ht="15.6" x14ac:dyDescent="0.3">
      <c r="A22" s="11">
        <v>19</v>
      </c>
      <c r="B22" s="18"/>
      <c r="C22" s="58" t="str">
        <f>IF(B22="","",VLOOKUP(B22,'Schützen-Datenbank'!$B$3:$C$1679,2,FALSE))</f>
        <v/>
      </c>
      <c r="D22" s="58" t="str">
        <f>IF(B22="","",VLOOKUP(B22,'Schützen-Datenbank'!$B$360:$G$1828,6,FALSE))</f>
        <v/>
      </c>
      <c r="E22" s="12"/>
      <c r="F22" s="12"/>
      <c r="G22" s="12"/>
      <c r="H22" s="12"/>
      <c r="I22" s="13">
        <f t="shared" si="0"/>
        <v>0</v>
      </c>
    </row>
    <row r="23" spans="1:9" ht="15.6" x14ac:dyDescent="0.3">
      <c r="A23" s="11">
        <v>20</v>
      </c>
      <c r="B23" s="18"/>
      <c r="C23" s="58" t="str">
        <f>IF(B23="","",VLOOKUP(B23,'Schützen-Datenbank'!$B$3:$C$1679,2,FALSE))</f>
        <v/>
      </c>
      <c r="D23" s="58" t="str">
        <f>IF(B23="","",VLOOKUP(B23,'Schützen-Datenbank'!$B$360:$G$1828,6,FALSE))</f>
        <v/>
      </c>
      <c r="E23" s="12"/>
      <c r="F23" s="12"/>
      <c r="G23" s="12"/>
      <c r="H23" s="12"/>
      <c r="I23" s="13">
        <f t="shared" si="0"/>
        <v>0</v>
      </c>
    </row>
    <row r="24" spans="1:9" ht="15.6" x14ac:dyDescent="0.3">
      <c r="A24" s="11">
        <v>21</v>
      </c>
      <c r="B24" s="18"/>
      <c r="C24" s="58" t="str">
        <f>IF(B24="","",VLOOKUP(B24,'Schützen-Datenbank'!$B$3:$C$1679,2,FALSE))</f>
        <v/>
      </c>
      <c r="D24" s="58" t="str">
        <f>IF(B24="","",VLOOKUP(B24,'Schützen-Datenbank'!$B$360:$G$1828,6,FALSE))</f>
        <v/>
      </c>
      <c r="E24" s="12"/>
      <c r="F24" s="12"/>
      <c r="G24" s="12"/>
      <c r="H24" s="12"/>
      <c r="I24" s="13">
        <f t="shared" si="0"/>
        <v>0</v>
      </c>
    </row>
    <row r="25" spans="1:9" ht="15.6" x14ac:dyDescent="0.3">
      <c r="A25" s="11">
        <v>22</v>
      </c>
      <c r="B25" s="18"/>
      <c r="C25" s="58" t="str">
        <f>IF(B25="","",VLOOKUP(B25,'Schützen-Datenbank'!$B$3:$C$1679,2,FALSE))</f>
        <v/>
      </c>
      <c r="D25" s="58" t="str">
        <f>IF(B25="","",VLOOKUP(B25,'Schützen-Datenbank'!$B$360:$G$1828,6,FALSE))</f>
        <v/>
      </c>
      <c r="E25" s="12"/>
      <c r="F25" s="12"/>
      <c r="G25" s="12"/>
      <c r="H25" s="12"/>
      <c r="I25" s="13">
        <f t="shared" si="0"/>
        <v>0</v>
      </c>
    </row>
    <row r="26" spans="1:9" ht="15.6" x14ac:dyDescent="0.3">
      <c r="A26" s="11">
        <v>23</v>
      </c>
      <c r="B26" s="18"/>
      <c r="C26" s="58" t="str">
        <f>IF(B26="","",VLOOKUP(B26,'Schützen-Datenbank'!$B$3:$C$1679,2,FALSE))</f>
        <v/>
      </c>
      <c r="D26" s="58" t="str">
        <f>IF(B26="","",VLOOKUP(B26,'Schützen-Datenbank'!$B$360:$G$1828,6,FALSE))</f>
        <v/>
      </c>
      <c r="E26" s="12"/>
      <c r="F26" s="12"/>
      <c r="G26" s="12"/>
      <c r="H26" s="12"/>
      <c r="I26" s="13">
        <f t="shared" si="0"/>
        <v>0</v>
      </c>
    </row>
    <row r="27" spans="1:9" ht="15.6" x14ac:dyDescent="0.3">
      <c r="A27" s="11">
        <v>24</v>
      </c>
      <c r="B27" s="18"/>
      <c r="C27" s="58" t="str">
        <f>IF(B27="","",VLOOKUP(B27,'Schützen-Datenbank'!$B$3:$C$1679,2,FALSE))</f>
        <v/>
      </c>
      <c r="D27" s="58" t="str">
        <f>IF(B27="","",VLOOKUP(B27,'Schützen-Datenbank'!$B$360:$G$1828,6,FALSE))</f>
        <v/>
      </c>
      <c r="E27" s="12"/>
      <c r="F27" s="12"/>
      <c r="G27" s="12"/>
      <c r="H27" s="12"/>
      <c r="I27" s="13">
        <f t="shared" si="0"/>
        <v>0</v>
      </c>
    </row>
    <row r="28" spans="1:9" ht="15.6" x14ac:dyDescent="0.3">
      <c r="A28" s="11">
        <v>25</v>
      </c>
      <c r="B28" s="18"/>
      <c r="C28" s="58" t="str">
        <f>IF(B28="","",VLOOKUP(B28,'Schützen-Datenbank'!$B$3:$C$1679,2,FALSE))</f>
        <v/>
      </c>
      <c r="D28" s="58" t="str">
        <f>IF(B28="","",VLOOKUP(B28,'Schützen-Datenbank'!$B$360:$G$1828,6,FALSE))</f>
        <v/>
      </c>
      <c r="E28" s="12"/>
      <c r="F28" s="12"/>
      <c r="G28" s="12"/>
      <c r="H28" s="12"/>
      <c r="I28" s="13">
        <f t="shared" si="0"/>
        <v>0</v>
      </c>
    </row>
    <row r="29" spans="1:9" ht="15.6" x14ac:dyDescent="0.3">
      <c r="A29" s="11">
        <v>26</v>
      </c>
      <c r="B29" s="18"/>
      <c r="C29" s="58" t="str">
        <f>IF(B29="","",VLOOKUP(B29,'Schützen-Datenbank'!$B$3:$C$1679,2,FALSE))</f>
        <v/>
      </c>
      <c r="D29" s="58" t="str">
        <f>IF(B29="","",VLOOKUP(B29,'Schützen-Datenbank'!$B$360:$G$1828,6,FALSE))</f>
        <v/>
      </c>
      <c r="E29" s="12"/>
      <c r="F29" s="12"/>
      <c r="G29" s="12"/>
      <c r="H29" s="12"/>
      <c r="I29" s="13">
        <f t="shared" si="0"/>
        <v>0</v>
      </c>
    </row>
    <row r="30" spans="1:9" ht="15.6" x14ac:dyDescent="0.3">
      <c r="A30" s="11">
        <v>27</v>
      </c>
      <c r="B30" s="18"/>
      <c r="C30" s="58" t="str">
        <f>IF(B30="","",VLOOKUP(B30,'Schützen-Datenbank'!$B$3:$C$1679,2,FALSE))</f>
        <v/>
      </c>
      <c r="D30" s="58" t="str">
        <f>IF(B30="","",VLOOKUP(B30,'Schützen-Datenbank'!$B$360:$G$1828,6,FALSE))</f>
        <v/>
      </c>
      <c r="E30" s="12"/>
      <c r="F30" s="12"/>
      <c r="G30" s="12"/>
      <c r="H30" s="12"/>
      <c r="I30" s="13">
        <f t="shared" si="0"/>
        <v>0</v>
      </c>
    </row>
    <row r="31" spans="1:9" ht="15.6" x14ac:dyDescent="0.3">
      <c r="A31" s="11">
        <v>28</v>
      </c>
      <c r="B31" s="18"/>
      <c r="C31" s="58" t="str">
        <f>IF(B31="","",VLOOKUP(B31,'Schützen-Datenbank'!$B$3:$C$1679,2,FALSE))</f>
        <v/>
      </c>
      <c r="D31" s="58" t="str">
        <f>IF(B31="","",VLOOKUP(B31,'Schützen-Datenbank'!$B$360:$G$1828,6,FALSE))</f>
        <v/>
      </c>
      <c r="E31" s="12"/>
      <c r="F31" s="12"/>
      <c r="G31" s="12"/>
      <c r="H31" s="12"/>
      <c r="I31" s="13">
        <f t="shared" si="0"/>
        <v>0</v>
      </c>
    </row>
    <row r="32" spans="1:9" ht="15.6" x14ac:dyDescent="0.3">
      <c r="A32" s="11">
        <v>29</v>
      </c>
      <c r="B32" s="18"/>
      <c r="C32" s="58" t="str">
        <f>IF(B32="","",VLOOKUP(B32,'Schützen-Datenbank'!$B$3:$C$1679,2,FALSE))</f>
        <v/>
      </c>
      <c r="D32" s="58" t="str">
        <f>IF(B32="","",VLOOKUP(B32,'Schützen-Datenbank'!$B$360:$G$1828,6,FALSE))</f>
        <v/>
      </c>
      <c r="E32" s="12"/>
      <c r="F32" s="12"/>
      <c r="G32" s="12"/>
      <c r="H32" s="12"/>
      <c r="I32" s="13">
        <f t="shared" si="0"/>
        <v>0</v>
      </c>
    </row>
    <row r="33" spans="1:9" ht="15.6" x14ac:dyDescent="0.3">
      <c r="A33" s="11">
        <v>30</v>
      </c>
      <c r="B33" s="18"/>
      <c r="C33" s="58" t="str">
        <f>IF(B33="","",VLOOKUP(B33,'Schützen-Datenbank'!$B$3:$C$1679,2,FALSE))</f>
        <v/>
      </c>
      <c r="D33" s="58" t="str">
        <f>IF(B33="","",VLOOKUP(B33,'Schützen-Datenbank'!$B$360:$G$1828,6,FALSE))</f>
        <v/>
      </c>
      <c r="E33" s="12"/>
      <c r="F33" s="12"/>
      <c r="G33" s="12"/>
      <c r="H33" s="12"/>
      <c r="I33" s="13">
        <f t="shared" si="0"/>
        <v>0</v>
      </c>
    </row>
    <row r="34" spans="1:9" ht="15.6" x14ac:dyDescent="0.3">
      <c r="A34" s="11">
        <v>31</v>
      </c>
      <c r="B34" s="18"/>
      <c r="C34" s="58" t="str">
        <f>IF(B34="","",VLOOKUP(B34,'Schützen-Datenbank'!$B$3:$C$1679,2,FALSE))</f>
        <v/>
      </c>
      <c r="D34" s="58" t="str">
        <f>IF(B34="","",VLOOKUP(B34,'Schützen-Datenbank'!$B$360:$G$1828,6,FALSE))</f>
        <v/>
      </c>
      <c r="E34" s="12"/>
      <c r="F34" s="12"/>
      <c r="G34" s="12"/>
      <c r="H34" s="12"/>
      <c r="I34" s="13">
        <f t="shared" si="0"/>
        <v>0</v>
      </c>
    </row>
    <row r="35" spans="1:9" ht="15.6" x14ac:dyDescent="0.3">
      <c r="A35" s="11">
        <v>32</v>
      </c>
      <c r="B35" s="18"/>
      <c r="C35" s="58" t="str">
        <f>IF(B35="","",VLOOKUP(B35,'Schützen-Datenbank'!$B$3:$C$1679,2,FALSE))</f>
        <v/>
      </c>
      <c r="D35" s="58" t="str">
        <f>IF(B35="","",VLOOKUP(B35,'Schützen-Datenbank'!$B$360:$G$1828,6,FALSE))</f>
        <v/>
      </c>
      <c r="E35" s="12"/>
      <c r="F35" s="12"/>
      <c r="G35" s="12"/>
      <c r="H35" s="12"/>
      <c r="I35" s="13">
        <f t="shared" si="0"/>
        <v>0</v>
      </c>
    </row>
    <row r="36" spans="1:9" ht="15.6" x14ac:dyDescent="0.3">
      <c r="A36" s="11">
        <v>33</v>
      </c>
      <c r="B36" s="18"/>
      <c r="C36" s="58" t="str">
        <f>IF(B36="","",VLOOKUP(B36,'Schützen-Datenbank'!$B$3:$C$1679,2,FALSE))</f>
        <v/>
      </c>
      <c r="D36" s="58" t="str">
        <f>IF(B36="","",VLOOKUP(B36,'Schützen-Datenbank'!$B$360:$G$1828,6,FALSE))</f>
        <v/>
      </c>
      <c r="E36" s="12"/>
      <c r="F36" s="12"/>
      <c r="G36" s="12"/>
      <c r="H36" s="12"/>
      <c r="I36" s="13">
        <f t="shared" ref="I36:I67" si="1">SUM(E36:H36)</f>
        <v>0</v>
      </c>
    </row>
    <row r="37" spans="1:9" ht="15.6" x14ac:dyDescent="0.3">
      <c r="A37" s="11">
        <v>34</v>
      </c>
      <c r="B37" s="18"/>
      <c r="C37" s="58" t="str">
        <f>IF(B37="","",VLOOKUP(B37,'Schützen-Datenbank'!$B$3:$C$1679,2,FALSE))</f>
        <v/>
      </c>
      <c r="D37" s="58" t="str">
        <f>IF(B37="","",VLOOKUP(B37,'Schützen-Datenbank'!$B$360:$G$1828,6,FALSE))</f>
        <v/>
      </c>
      <c r="E37" s="12"/>
      <c r="F37" s="12"/>
      <c r="G37" s="12"/>
      <c r="H37" s="12"/>
      <c r="I37" s="13">
        <f t="shared" si="1"/>
        <v>0</v>
      </c>
    </row>
    <row r="38" spans="1:9" ht="15.6" x14ac:dyDescent="0.3">
      <c r="A38" s="11">
        <v>35</v>
      </c>
      <c r="B38" s="18"/>
      <c r="C38" s="58" t="str">
        <f>IF(B38="","",VLOOKUP(B38,'Schützen-Datenbank'!$B$3:$C$1679,2,FALSE))</f>
        <v/>
      </c>
      <c r="D38" s="58" t="str">
        <f>IF(B38="","",VLOOKUP(B38,'Schützen-Datenbank'!$B$360:$G$1828,6,FALSE))</f>
        <v/>
      </c>
      <c r="E38" s="12"/>
      <c r="F38" s="12"/>
      <c r="G38" s="12"/>
      <c r="H38" s="12"/>
      <c r="I38" s="13">
        <f t="shared" si="1"/>
        <v>0</v>
      </c>
    </row>
    <row r="39" spans="1:9" ht="15.6" x14ac:dyDescent="0.3">
      <c r="A39" s="11">
        <v>36</v>
      </c>
      <c r="B39" s="18"/>
      <c r="C39" s="58" t="str">
        <f>IF(B39="","",VLOOKUP(B39,'Schützen-Datenbank'!$B$3:$C$1679,2,FALSE))</f>
        <v/>
      </c>
      <c r="D39" s="58" t="str">
        <f>IF(B39="","",VLOOKUP(B39,'Schützen-Datenbank'!$B$360:$G$1828,6,FALSE))</f>
        <v/>
      </c>
      <c r="E39" s="12"/>
      <c r="F39" s="12"/>
      <c r="G39" s="12"/>
      <c r="H39" s="12"/>
      <c r="I39" s="13">
        <f t="shared" si="1"/>
        <v>0</v>
      </c>
    </row>
    <row r="40" spans="1:9" ht="15.6" x14ac:dyDescent="0.3">
      <c r="A40" s="11">
        <v>37</v>
      </c>
      <c r="B40" s="18"/>
      <c r="C40" s="58" t="str">
        <f>IF(B40="","",VLOOKUP(B40,'Schützen-Datenbank'!$B$3:$C$1679,2,FALSE))</f>
        <v/>
      </c>
      <c r="D40" s="58" t="str">
        <f>IF(B40="","",VLOOKUP(B40,'Schützen-Datenbank'!$B$360:$G$1828,6,FALSE))</f>
        <v/>
      </c>
      <c r="E40" s="12"/>
      <c r="F40" s="12"/>
      <c r="G40" s="12"/>
      <c r="H40" s="12"/>
      <c r="I40" s="13">
        <f t="shared" si="1"/>
        <v>0</v>
      </c>
    </row>
    <row r="41" spans="1:9" ht="15.6" x14ac:dyDescent="0.3">
      <c r="A41" s="11">
        <v>38</v>
      </c>
      <c r="B41" s="18"/>
      <c r="C41" s="58" t="str">
        <f>IF(B41="","",VLOOKUP(B41,'Schützen-Datenbank'!$B$3:$C$1679,2,FALSE))</f>
        <v/>
      </c>
      <c r="D41" s="58" t="str">
        <f>IF(B41="","",VLOOKUP(B41,'Schützen-Datenbank'!$B$360:$G$1828,6,FALSE))</f>
        <v/>
      </c>
      <c r="E41" s="12"/>
      <c r="F41" s="12"/>
      <c r="G41" s="12"/>
      <c r="H41" s="12"/>
      <c r="I41" s="13">
        <f t="shared" si="1"/>
        <v>0</v>
      </c>
    </row>
    <row r="42" spans="1:9" ht="15.6" x14ac:dyDescent="0.3">
      <c r="A42" s="11">
        <v>39</v>
      </c>
      <c r="B42" s="18"/>
      <c r="C42" s="58" t="str">
        <f>IF(B42="","",VLOOKUP(B42,'Schützen-Datenbank'!$B$3:$C$1679,2,FALSE))</f>
        <v/>
      </c>
      <c r="D42" s="58" t="str">
        <f>IF(B42="","",VLOOKUP(B42,'Schützen-Datenbank'!$B$360:$G$1828,6,FALSE))</f>
        <v/>
      </c>
      <c r="E42" s="12"/>
      <c r="F42" s="12"/>
      <c r="G42" s="12"/>
      <c r="H42" s="12"/>
      <c r="I42" s="13">
        <f t="shared" si="1"/>
        <v>0</v>
      </c>
    </row>
    <row r="43" spans="1:9" ht="15.6" x14ac:dyDescent="0.3">
      <c r="A43" s="11">
        <v>40</v>
      </c>
      <c r="B43" s="18"/>
      <c r="C43" s="58" t="str">
        <f>IF(B43="","",VLOOKUP(B43,'Schützen-Datenbank'!$B$3:$C$1679,2,FALSE))</f>
        <v/>
      </c>
      <c r="D43" s="58" t="str">
        <f>IF(B43="","",VLOOKUP(B43,'Schützen-Datenbank'!$B$360:$G$1828,6,FALSE))</f>
        <v/>
      </c>
      <c r="E43" s="12"/>
      <c r="F43" s="12"/>
      <c r="G43" s="12"/>
      <c r="H43" s="12"/>
      <c r="I43" s="13">
        <f t="shared" si="1"/>
        <v>0</v>
      </c>
    </row>
    <row r="44" spans="1:9" ht="15.6" x14ac:dyDescent="0.3">
      <c r="A44" s="11">
        <v>41</v>
      </c>
      <c r="B44" s="18"/>
      <c r="C44" s="58" t="str">
        <f>IF(B44="","",VLOOKUP(B44,'Schützen-Datenbank'!$B$3:$C$1679,2,FALSE))</f>
        <v/>
      </c>
      <c r="D44" s="58" t="str">
        <f>IF(B44="","",VLOOKUP(B44,'Schützen-Datenbank'!$B$360:$G$1828,6,FALSE))</f>
        <v/>
      </c>
      <c r="E44" s="12"/>
      <c r="F44" s="12"/>
      <c r="G44" s="12"/>
      <c r="H44" s="12"/>
      <c r="I44" s="13">
        <f t="shared" si="1"/>
        <v>0</v>
      </c>
    </row>
    <row r="45" spans="1:9" ht="15.6" x14ac:dyDescent="0.3">
      <c r="A45" s="11">
        <v>42</v>
      </c>
      <c r="B45" s="18"/>
      <c r="C45" s="58" t="str">
        <f>IF(B45="","",VLOOKUP(B45,'Schützen-Datenbank'!$B$3:$C$1679,2,FALSE))</f>
        <v/>
      </c>
      <c r="D45" s="58" t="str">
        <f>IF(B45="","",VLOOKUP(B45,'Schützen-Datenbank'!$B$360:$G$1828,6,FALSE))</f>
        <v/>
      </c>
      <c r="E45" s="12"/>
      <c r="F45" s="12"/>
      <c r="G45" s="12"/>
      <c r="H45" s="12"/>
      <c r="I45" s="13">
        <f t="shared" si="1"/>
        <v>0</v>
      </c>
    </row>
    <row r="46" spans="1:9" ht="15.6" x14ac:dyDescent="0.3">
      <c r="A46" s="11">
        <v>43</v>
      </c>
      <c r="B46" s="18"/>
      <c r="C46" s="58" t="str">
        <f>IF(B46="","",VLOOKUP(B46,'Schützen-Datenbank'!$B$3:$C$1679,2,FALSE))</f>
        <v/>
      </c>
      <c r="D46" s="58" t="str">
        <f>IF(B46="","",VLOOKUP(B46,'Schützen-Datenbank'!$B$360:$G$1828,6,FALSE))</f>
        <v/>
      </c>
      <c r="E46" s="12"/>
      <c r="F46" s="12"/>
      <c r="G46" s="12"/>
      <c r="H46" s="12"/>
      <c r="I46" s="13">
        <f t="shared" si="1"/>
        <v>0</v>
      </c>
    </row>
    <row r="47" spans="1:9" ht="15.6" x14ac:dyDescent="0.3">
      <c r="A47" s="11">
        <v>44</v>
      </c>
      <c r="B47" s="18"/>
      <c r="C47" s="58" t="str">
        <f>IF(B47="","",VLOOKUP(B47,'Schützen-Datenbank'!$B$3:$C$1679,2,FALSE))</f>
        <v/>
      </c>
      <c r="D47" s="58" t="str">
        <f>IF(B47="","",VLOOKUP(B47,'Schützen-Datenbank'!$B$360:$G$1828,6,FALSE))</f>
        <v/>
      </c>
      <c r="E47" s="12"/>
      <c r="F47" s="12"/>
      <c r="G47" s="12"/>
      <c r="H47" s="12"/>
      <c r="I47" s="13">
        <f t="shared" si="1"/>
        <v>0</v>
      </c>
    </row>
    <row r="48" spans="1:9" ht="15.6" x14ac:dyDescent="0.3">
      <c r="A48" s="11">
        <v>45</v>
      </c>
      <c r="B48" s="18"/>
      <c r="C48" s="58" t="str">
        <f>IF(B48="","",VLOOKUP(B48,'Schützen-Datenbank'!$B$3:$C$1679,2,FALSE))</f>
        <v/>
      </c>
      <c r="D48" s="58" t="str">
        <f>IF(B48="","",VLOOKUP(B48,'Schützen-Datenbank'!$B$360:$G$1828,6,FALSE))</f>
        <v/>
      </c>
      <c r="E48" s="12"/>
      <c r="F48" s="12"/>
      <c r="G48" s="12"/>
      <c r="H48" s="12"/>
      <c r="I48" s="13">
        <f t="shared" si="1"/>
        <v>0</v>
      </c>
    </row>
    <row r="49" spans="1:9" ht="15.6" x14ac:dyDescent="0.3">
      <c r="A49" s="11">
        <v>46</v>
      </c>
      <c r="B49" s="18"/>
      <c r="C49" s="58" t="str">
        <f>IF(B49="","",VLOOKUP(B49,'Schützen-Datenbank'!$B$3:$C$1679,2,FALSE))</f>
        <v/>
      </c>
      <c r="D49" s="58" t="str">
        <f>IF(B49="","",VLOOKUP(B49,'Schützen-Datenbank'!$B$360:$G$1828,6,FALSE))</f>
        <v/>
      </c>
      <c r="E49" s="12"/>
      <c r="F49" s="12"/>
      <c r="G49" s="12"/>
      <c r="H49" s="12"/>
      <c r="I49" s="13">
        <f t="shared" si="1"/>
        <v>0</v>
      </c>
    </row>
    <row r="50" spans="1:9" ht="15.6" x14ac:dyDescent="0.3">
      <c r="A50" s="11">
        <v>47</v>
      </c>
      <c r="B50" s="18"/>
      <c r="C50" s="58" t="str">
        <f>IF(B50="","",VLOOKUP(B50,'Schützen-Datenbank'!$B$3:$C$1679,2,FALSE))</f>
        <v/>
      </c>
      <c r="D50" s="58" t="str">
        <f>IF(B50="","",VLOOKUP(B50,'Schützen-Datenbank'!$B$360:$G$1828,6,FALSE))</f>
        <v/>
      </c>
      <c r="E50" s="12"/>
      <c r="F50" s="12"/>
      <c r="G50" s="12"/>
      <c r="H50" s="12"/>
      <c r="I50" s="13">
        <f t="shared" si="1"/>
        <v>0</v>
      </c>
    </row>
    <row r="51" spans="1:9" ht="15.6" x14ac:dyDescent="0.3">
      <c r="A51" s="11">
        <v>48</v>
      </c>
      <c r="B51" s="18"/>
      <c r="C51" s="58" t="str">
        <f>IF(B51="","",VLOOKUP(B51,'Schützen-Datenbank'!$B$3:$C$1679,2,FALSE))</f>
        <v/>
      </c>
      <c r="D51" s="58" t="str">
        <f>IF(B51="","",VLOOKUP(B51,'Schützen-Datenbank'!$B$360:$G$1828,6,FALSE))</f>
        <v/>
      </c>
      <c r="E51" s="12"/>
      <c r="F51" s="12"/>
      <c r="G51" s="12"/>
      <c r="H51" s="12"/>
      <c r="I51" s="13">
        <f t="shared" si="1"/>
        <v>0</v>
      </c>
    </row>
    <row r="52" spans="1:9" ht="15.6" x14ac:dyDescent="0.3">
      <c r="A52" s="11">
        <v>49</v>
      </c>
      <c r="B52" s="18"/>
      <c r="C52" s="58" t="str">
        <f>IF(B52="","",VLOOKUP(B52,'Schützen-Datenbank'!$B$3:$C$1679,2,FALSE))</f>
        <v/>
      </c>
      <c r="D52" s="58" t="str">
        <f>IF(B52="","",VLOOKUP(B52,'Schützen-Datenbank'!$B$360:$G$1828,6,FALSE))</f>
        <v/>
      </c>
      <c r="E52" s="12"/>
      <c r="F52" s="12"/>
      <c r="G52" s="12"/>
      <c r="H52" s="12"/>
      <c r="I52" s="13">
        <f t="shared" si="1"/>
        <v>0</v>
      </c>
    </row>
    <row r="53" spans="1:9" ht="15.6" x14ac:dyDescent="0.3">
      <c r="A53" s="11">
        <v>50</v>
      </c>
      <c r="B53" s="18"/>
      <c r="C53" s="58" t="str">
        <f>IF(B53="","",VLOOKUP(B53,'Schützen-Datenbank'!$B$3:$C$1679,2,FALSE))</f>
        <v/>
      </c>
      <c r="D53" s="58" t="str">
        <f>IF(B53="","",VLOOKUP(B53,'Schützen-Datenbank'!$B$360:$G$1828,6,FALSE))</f>
        <v/>
      </c>
      <c r="E53" s="12"/>
      <c r="F53" s="12"/>
      <c r="G53" s="12"/>
      <c r="H53" s="12"/>
      <c r="I53" s="13">
        <f t="shared" si="1"/>
        <v>0</v>
      </c>
    </row>
    <row r="54" spans="1:9" ht="15.6" x14ac:dyDescent="0.3">
      <c r="A54" s="11">
        <v>51</v>
      </c>
      <c r="B54" s="18"/>
      <c r="C54" s="58" t="str">
        <f>IF(B54="","",VLOOKUP(B54,'Schützen-Datenbank'!$B$3:$C$1679,2,FALSE))</f>
        <v/>
      </c>
      <c r="D54" s="58" t="str">
        <f>IF(B54="","",VLOOKUP(B54,'Schützen-Datenbank'!$B$360:$G$1828,6,FALSE))</f>
        <v/>
      </c>
      <c r="E54" s="12"/>
      <c r="F54" s="12"/>
      <c r="G54" s="12"/>
      <c r="H54" s="12"/>
      <c r="I54" s="13">
        <f t="shared" si="1"/>
        <v>0</v>
      </c>
    </row>
    <row r="55" spans="1:9" ht="15.6" x14ac:dyDescent="0.3">
      <c r="A55" s="11">
        <v>52</v>
      </c>
      <c r="B55" s="18"/>
      <c r="C55" s="58" t="str">
        <f>IF(B55="","",VLOOKUP(B55,'Schützen-Datenbank'!$B$3:$C$1679,2,FALSE))</f>
        <v/>
      </c>
      <c r="D55" s="58" t="str">
        <f>IF(B55="","",VLOOKUP(B55,'Schützen-Datenbank'!$B$360:$G$1828,6,FALSE))</f>
        <v/>
      </c>
      <c r="E55" s="12"/>
      <c r="F55" s="12"/>
      <c r="G55" s="12"/>
      <c r="H55" s="12"/>
      <c r="I55" s="13">
        <f t="shared" si="1"/>
        <v>0</v>
      </c>
    </row>
    <row r="56" spans="1:9" ht="15.6" x14ac:dyDescent="0.3">
      <c r="A56" s="11">
        <v>53</v>
      </c>
      <c r="B56" s="18"/>
      <c r="C56" s="58" t="str">
        <f>IF(B56="","",VLOOKUP(B56,'Schützen-Datenbank'!$B$3:$C$1679,2,FALSE))</f>
        <v/>
      </c>
      <c r="D56" s="58" t="str">
        <f>IF(B56="","",VLOOKUP(B56,'Schützen-Datenbank'!$B$360:$G$1828,6,FALSE))</f>
        <v/>
      </c>
      <c r="E56" s="12"/>
      <c r="F56" s="12"/>
      <c r="G56" s="12"/>
      <c r="H56" s="12"/>
      <c r="I56" s="13">
        <f t="shared" si="1"/>
        <v>0</v>
      </c>
    </row>
    <row r="57" spans="1:9" ht="15.6" x14ac:dyDescent="0.3">
      <c r="A57" s="11">
        <v>54</v>
      </c>
      <c r="B57" s="18"/>
      <c r="C57" s="58" t="str">
        <f>IF(B57="","",VLOOKUP(B57,'Schützen-Datenbank'!$B$3:$C$1679,2,FALSE))</f>
        <v/>
      </c>
      <c r="D57" s="58" t="str">
        <f>IF(B57="","",VLOOKUP(B57,'Schützen-Datenbank'!$B$360:$G$1828,6,FALSE))</f>
        <v/>
      </c>
      <c r="E57" s="12"/>
      <c r="F57" s="12"/>
      <c r="G57" s="12"/>
      <c r="H57" s="12"/>
      <c r="I57" s="13">
        <f t="shared" si="1"/>
        <v>0</v>
      </c>
    </row>
    <row r="58" spans="1:9" ht="15.6" x14ac:dyDescent="0.3">
      <c r="A58" s="11">
        <v>55</v>
      </c>
      <c r="B58" s="18"/>
      <c r="C58" s="58" t="str">
        <f>IF(B58="","",VLOOKUP(B58,'Schützen-Datenbank'!$B$3:$C$1679,2,FALSE))</f>
        <v/>
      </c>
      <c r="D58" s="58" t="str">
        <f>IF(B58="","",VLOOKUP(B58,'Schützen-Datenbank'!$B$360:$G$1828,6,FALSE))</f>
        <v/>
      </c>
      <c r="E58" s="12"/>
      <c r="F58" s="12"/>
      <c r="G58" s="12"/>
      <c r="H58" s="12"/>
      <c r="I58" s="13">
        <f t="shared" si="1"/>
        <v>0</v>
      </c>
    </row>
    <row r="59" spans="1:9" ht="15.6" x14ac:dyDescent="0.3">
      <c r="A59" s="11">
        <v>56</v>
      </c>
      <c r="B59" s="18"/>
      <c r="C59" s="58" t="str">
        <f>IF(B59="","",VLOOKUP(B59,'Schützen-Datenbank'!$B$3:$C$1679,2,FALSE))</f>
        <v/>
      </c>
      <c r="D59" s="58" t="str">
        <f>IF(B59="","",VLOOKUP(B59,'Schützen-Datenbank'!$B$360:$G$1828,6,FALSE))</f>
        <v/>
      </c>
      <c r="E59" s="12"/>
      <c r="F59" s="12"/>
      <c r="G59" s="12"/>
      <c r="H59" s="12"/>
      <c r="I59" s="13">
        <f t="shared" si="1"/>
        <v>0</v>
      </c>
    </row>
    <row r="60" spans="1:9" ht="15.6" x14ac:dyDescent="0.3">
      <c r="A60" s="11">
        <v>57</v>
      </c>
      <c r="B60" s="18"/>
      <c r="C60" s="58" t="str">
        <f>IF(B60="","",VLOOKUP(B60,'Schützen-Datenbank'!$B$3:$C$1679,2,FALSE))</f>
        <v/>
      </c>
      <c r="D60" s="58" t="str">
        <f>IF(B60="","",VLOOKUP(B60,'Schützen-Datenbank'!$B$360:$G$1828,6,FALSE))</f>
        <v/>
      </c>
      <c r="E60" s="12"/>
      <c r="F60" s="12"/>
      <c r="G60" s="12"/>
      <c r="H60" s="12"/>
      <c r="I60" s="13">
        <f t="shared" si="1"/>
        <v>0</v>
      </c>
    </row>
    <row r="61" spans="1:9" ht="15.6" x14ac:dyDescent="0.3">
      <c r="A61" s="11">
        <v>58</v>
      </c>
      <c r="B61" s="18"/>
      <c r="C61" s="58" t="str">
        <f>IF(B61="","",VLOOKUP(B61,'Schützen-Datenbank'!$B$3:$C$1679,2,FALSE))</f>
        <v/>
      </c>
      <c r="D61" s="58" t="str">
        <f>IF(B61="","",VLOOKUP(B61,'Schützen-Datenbank'!$B$360:$G$1828,6,FALSE))</f>
        <v/>
      </c>
      <c r="E61" s="12"/>
      <c r="F61" s="12"/>
      <c r="G61" s="12"/>
      <c r="H61" s="12"/>
      <c r="I61" s="13">
        <f t="shared" si="1"/>
        <v>0</v>
      </c>
    </row>
    <row r="62" spans="1:9" ht="15.6" x14ac:dyDescent="0.3">
      <c r="A62" s="11">
        <v>59</v>
      </c>
      <c r="B62" s="18"/>
      <c r="C62" s="58" t="str">
        <f>IF(B62="","",VLOOKUP(B62,'Schützen-Datenbank'!$B$3:$C$1679,2,FALSE))</f>
        <v/>
      </c>
      <c r="D62" s="58" t="str">
        <f>IF(B62="","",VLOOKUP(B62,'Schützen-Datenbank'!$B$360:$G$1828,6,FALSE))</f>
        <v/>
      </c>
      <c r="E62" s="12"/>
      <c r="F62" s="12"/>
      <c r="G62" s="12"/>
      <c r="H62" s="12"/>
      <c r="I62" s="13">
        <f t="shared" si="1"/>
        <v>0</v>
      </c>
    </row>
    <row r="63" spans="1:9" ht="15.6" x14ac:dyDescent="0.3">
      <c r="A63" s="11">
        <v>60</v>
      </c>
      <c r="B63" s="18"/>
      <c r="C63" s="58" t="str">
        <f>IF(B63="","",VLOOKUP(B63,'Schützen-Datenbank'!$B$3:$C$1679,2,FALSE))</f>
        <v/>
      </c>
      <c r="D63" s="58" t="str">
        <f>IF(B63="","",VLOOKUP(B63,'Schützen-Datenbank'!$B$360:$G$1828,6,FALSE))</f>
        <v/>
      </c>
      <c r="E63" s="12"/>
      <c r="F63" s="12"/>
      <c r="G63" s="12"/>
      <c r="H63" s="12"/>
      <c r="I63" s="13">
        <f t="shared" si="1"/>
        <v>0</v>
      </c>
    </row>
    <row r="64" spans="1:9" ht="15.6" x14ac:dyDescent="0.3">
      <c r="A64" s="11">
        <v>61</v>
      </c>
      <c r="B64" s="18"/>
      <c r="C64" s="58" t="str">
        <f>IF(B64="","",VLOOKUP(B64,'Schützen-Datenbank'!$B$3:$C$1679,2,FALSE))</f>
        <v/>
      </c>
      <c r="D64" s="58" t="str">
        <f>IF(B64="","",VLOOKUP(B64,'Schützen-Datenbank'!$B$360:$G$1828,6,FALSE))</f>
        <v/>
      </c>
      <c r="E64" s="12"/>
      <c r="F64" s="12"/>
      <c r="G64" s="12"/>
      <c r="H64" s="12"/>
      <c r="I64" s="13">
        <f t="shared" si="1"/>
        <v>0</v>
      </c>
    </row>
    <row r="65" spans="1:9" ht="15.6" x14ac:dyDescent="0.3">
      <c r="A65" s="11">
        <v>62</v>
      </c>
      <c r="B65" s="18"/>
      <c r="C65" s="58" t="str">
        <f>IF(B65="","",VLOOKUP(B65,'Schützen-Datenbank'!$B$3:$C$1679,2,FALSE))</f>
        <v/>
      </c>
      <c r="D65" s="58" t="str">
        <f>IF(B65="","",VLOOKUP(B65,'Schützen-Datenbank'!$B$360:$G$1828,6,FALSE))</f>
        <v/>
      </c>
      <c r="E65" s="12"/>
      <c r="F65" s="12"/>
      <c r="G65" s="12"/>
      <c r="H65" s="12"/>
      <c r="I65" s="13">
        <f t="shared" si="1"/>
        <v>0</v>
      </c>
    </row>
    <row r="66" spans="1:9" ht="15.6" x14ac:dyDescent="0.3">
      <c r="A66" s="11">
        <v>63</v>
      </c>
      <c r="B66" s="18"/>
      <c r="C66" s="58" t="str">
        <f>IF(B66="","",VLOOKUP(B66,'Schützen-Datenbank'!$B$3:$C$1679,2,FALSE))</f>
        <v/>
      </c>
      <c r="D66" s="58" t="str">
        <f>IF(B66="","",VLOOKUP(B66,'Schützen-Datenbank'!$B$360:$G$1828,6,FALSE))</f>
        <v/>
      </c>
      <c r="E66" s="12"/>
      <c r="F66" s="12"/>
      <c r="G66" s="12"/>
      <c r="H66" s="12"/>
      <c r="I66" s="13">
        <f t="shared" si="1"/>
        <v>0</v>
      </c>
    </row>
    <row r="67" spans="1:9" ht="15.6" x14ac:dyDescent="0.3">
      <c r="A67" s="11">
        <v>64</v>
      </c>
      <c r="B67" s="18"/>
      <c r="C67" s="58" t="str">
        <f>IF(B67="","",VLOOKUP(B67,'Schützen-Datenbank'!$B$3:$C$1679,2,FALSE))</f>
        <v/>
      </c>
      <c r="D67" s="58" t="str">
        <f>IF(B67="","",VLOOKUP(B67,'Schützen-Datenbank'!$B$360:$G$1828,6,FALSE))</f>
        <v/>
      </c>
      <c r="E67" s="12"/>
      <c r="F67" s="12"/>
      <c r="G67" s="12"/>
      <c r="H67" s="12"/>
      <c r="I67" s="13">
        <f t="shared" si="1"/>
        <v>0</v>
      </c>
    </row>
    <row r="68" spans="1:9" ht="15.6" x14ac:dyDescent="0.3">
      <c r="A68" s="11">
        <v>65</v>
      </c>
      <c r="B68" s="18"/>
      <c r="C68" s="58" t="str">
        <f>IF(B68="","",VLOOKUP(B68,'Schützen-Datenbank'!$B$3:$C$1679,2,FALSE))</f>
        <v/>
      </c>
      <c r="D68" s="58" t="str">
        <f>IF(B68="","",VLOOKUP(B68,'Schützen-Datenbank'!$B$360:$G$1828,6,FALSE))</f>
        <v/>
      </c>
      <c r="E68" s="12"/>
      <c r="F68" s="12"/>
      <c r="G68" s="12"/>
      <c r="H68" s="12"/>
      <c r="I68" s="13">
        <f t="shared" ref="I68:I97" si="2">SUM(E68:H68)</f>
        <v>0</v>
      </c>
    </row>
    <row r="69" spans="1:9" ht="15.6" x14ac:dyDescent="0.3">
      <c r="A69" s="11">
        <v>66</v>
      </c>
      <c r="B69" s="18"/>
      <c r="C69" s="58" t="str">
        <f>IF(B69="","",VLOOKUP(B69,'Schützen-Datenbank'!$B$3:$C$1679,2,FALSE))</f>
        <v/>
      </c>
      <c r="D69" s="58" t="str">
        <f>IF(B69="","",VLOOKUP(B69,'Schützen-Datenbank'!$B$360:$G$1828,6,FALSE))</f>
        <v/>
      </c>
      <c r="E69" s="12"/>
      <c r="F69" s="12"/>
      <c r="G69" s="12"/>
      <c r="H69" s="12"/>
      <c r="I69" s="13">
        <f t="shared" si="2"/>
        <v>0</v>
      </c>
    </row>
    <row r="70" spans="1:9" ht="15.6" x14ac:dyDescent="0.3">
      <c r="A70" s="11">
        <v>67</v>
      </c>
      <c r="B70" s="18"/>
      <c r="C70" s="58" t="str">
        <f>IF(B70="","",VLOOKUP(B70,'Schützen-Datenbank'!$B$3:$C$1679,2,FALSE))</f>
        <v/>
      </c>
      <c r="D70" s="58" t="str">
        <f>IF(B70="","",VLOOKUP(B70,'Schützen-Datenbank'!$B$360:$G$1828,6,FALSE))</f>
        <v/>
      </c>
      <c r="E70" s="12"/>
      <c r="F70" s="12"/>
      <c r="G70" s="12"/>
      <c r="H70" s="12"/>
      <c r="I70" s="13">
        <f t="shared" si="2"/>
        <v>0</v>
      </c>
    </row>
    <row r="71" spans="1:9" ht="15.6" x14ac:dyDescent="0.3">
      <c r="A71" s="11">
        <v>68</v>
      </c>
      <c r="B71" s="18"/>
      <c r="C71" s="58" t="str">
        <f>IF(B71="","",VLOOKUP(B71,'Schützen-Datenbank'!$B$3:$C$1679,2,FALSE))</f>
        <v/>
      </c>
      <c r="D71" s="58" t="str">
        <f>IF(B71="","",VLOOKUP(B71,'Schützen-Datenbank'!$B$360:$G$1828,6,FALSE))</f>
        <v/>
      </c>
      <c r="E71" s="12"/>
      <c r="F71" s="12"/>
      <c r="G71" s="12"/>
      <c r="H71" s="12"/>
      <c r="I71" s="13">
        <f t="shared" si="2"/>
        <v>0</v>
      </c>
    </row>
    <row r="72" spans="1:9" ht="15.6" x14ac:dyDescent="0.3">
      <c r="A72" s="11">
        <v>69</v>
      </c>
      <c r="B72" s="18"/>
      <c r="C72" s="58" t="str">
        <f>IF(B72="","",VLOOKUP(B72,'Schützen-Datenbank'!$B$3:$C$1679,2,FALSE))</f>
        <v/>
      </c>
      <c r="D72" s="58" t="str">
        <f>IF(B72="","",VLOOKUP(B72,'Schützen-Datenbank'!$B$360:$G$1828,6,FALSE))</f>
        <v/>
      </c>
      <c r="E72" s="12"/>
      <c r="F72" s="12"/>
      <c r="G72" s="12"/>
      <c r="H72" s="12"/>
      <c r="I72" s="13">
        <f t="shared" si="2"/>
        <v>0</v>
      </c>
    </row>
    <row r="73" spans="1:9" ht="15.6" x14ac:dyDescent="0.3">
      <c r="A73" s="11">
        <v>70</v>
      </c>
      <c r="B73" s="18"/>
      <c r="C73" s="58" t="str">
        <f>IF(B73="","",VLOOKUP(B73,'Schützen-Datenbank'!$B$3:$C$1679,2,FALSE))</f>
        <v/>
      </c>
      <c r="D73" s="58" t="str">
        <f>IF(B73="","",VLOOKUP(B73,'Schützen-Datenbank'!$B$360:$G$1828,6,FALSE))</f>
        <v/>
      </c>
      <c r="E73" s="12"/>
      <c r="F73" s="12"/>
      <c r="G73" s="12"/>
      <c r="H73" s="12"/>
      <c r="I73" s="13">
        <f t="shared" si="2"/>
        <v>0</v>
      </c>
    </row>
    <row r="74" spans="1:9" ht="15.6" x14ac:dyDescent="0.3">
      <c r="A74" s="11">
        <v>71</v>
      </c>
      <c r="B74" s="18"/>
      <c r="C74" s="58" t="str">
        <f>IF(B74="","",VLOOKUP(B74,'Schützen-Datenbank'!$B$3:$C$1679,2,FALSE))</f>
        <v/>
      </c>
      <c r="D74" s="58" t="str">
        <f>IF(B74="","",VLOOKUP(B74,'Schützen-Datenbank'!$B$360:$G$1828,6,FALSE))</f>
        <v/>
      </c>
      <c r="E74" s="12"/>
      <c r="F74" s="12"/>
      <c r="G74" s="12"/>
      <c r="H74" s="12"/>
      <c r="I74" s="13">
        <f t="shared" si="2"/>
        <v>0</v>
      </c>
    </row>
    <row r="75" spans="1:9" ht="15.6" x14ac:dyDescent="0.3">
      <c r="A75" s="11">
        <v>72</v>
      </c>
      <c r="B75" s="18"/>
      <c r="C75" s="58" t="str">
        <f>IF(B75="","",VLOOKUP(B75,'Schützen-Datenbank'!$B$3:$C$1679,2,FALSE))</f>
        <v/>
      </c>
      <c r="D75" s="58" t="str">
        <f>IF(B75="","",VLOOKUP(B75,'Schützen-Datenbank'!$B$360:$G$1828,6,FALSE))</f>
        <v/>
      </c>
      <c r="E75" s="12"/>
      <c r="F75" s="12"/>
      <c r="G75" s="12"/>
      <c r="H75" s="12"/>
      <c r="I75" s="13">
        <f t="shared" si="2"/>
        <v>0</v>
      </c>
    </row>
    <row r="76" spans="1:9" ht="15.6" x14ac:dyDescent="0.3">
      <c r="A76" s="11">
        <v>73</v>
      </c>
      <c r="B76" s="18"/>
      <c r="C76" s="58" t="str">
        <f>IF(B76="","",VLOOKUP(B76,'Schützen-Datenbank'!$B$3:$C$1679,2,FALSE))</f>
        <v/>
      </c>
      <c r="D76" s="58" t="str">
        <f>IF(B76="","",VLOOKUP(B76,'Schützen-Datenbank'!$B$360:$G$1828,6,FALSE))</f>
        <v/>
      </c>
      <c r="E76" s="12"/>
      <c r="F76" s="12"/>
      <c r="G76" s="12"/>
      <c r="H76" s="12"/>
      <c r="I76" s="13">
        <f t="shared" si="2"/>
        <v>0</v>
      </c>
    </row>
    <row r="77" spans="1:9" ht="15.6" x14ac:dyDescent="0.3">
      <c r="A77" s="11">
        <v>74</v>
      </c>
      <c r="B77" s="18"/>
      <c r="C77" s="58" t="str">
        <f>IF(B77="","",VLOOKUP(B77,'Schützen-Datenbank'!$B$3:$C$1679,2,FALSE))</f>
        <v/>
      </c>
      <c r="D77" s="58" t="str">
        <f>IF(B77="","",VLOOKUP(B77,'Schützen-Datenbank'!$B$360:$G$1828,6,FALSE))</f>
        <v/>
      </c>
      <c r="E77" s="12"/>
      <c r="F77" s="12"/>
      <c r="G77" s="12"/>
      <c r="H77" s="12"/>
      <c r="I77" s="13">
        <f t="shared" si="2"/>
        <v>0</v>
      </c>
    </row>
    <row r="78" spans="1:9" ht="15.6" x14ac:dyDescent="0.3">
      <c r="A78" s="11">
        <v>75</v>
      </c>
      <c r="B78" s="18"/>
      <c r="C78" s="58" t="str">
        <f>IF(B78="","",VLOOKUP(B78,'Schützen-Datenbank'!$B$3:$C$1679,2,FALSE))</f>
        <v/>
      </c>
      <c r="D78" s="58" t="str">
        <f>IF(B78="","",VLOOKUP(B78,'Schützen-Datenbank'!$B$360:$G$1828,6,FALSE))</f>
        <v/>
      </c>
      <c r="E78" s="12"/>
      <c r="F78" s="12"/>
      <c r="G78" s="12"/>
      <c r="H78" s="12"/>
      <c r="I78" s="13">
        <f t="shared" si="2"/>
        <v>0</v>
      </c>
    </row>
    <row r="79" spans="1:9" ht="15.6" x14ac:dyDescent="0.3">
      <c r="A79" s="11">
        <v>76</v>
      </c>
      <c r="B79" s="18"/>
      <c r="C79" s="58" t="str">
        <f>IF(B79="","",VLOOKUP(B79,'Schützen-Datenbank'!$B$3:$C$1679,2,FALSE))</f>
        <v/>
      </c>
      <c r="D79" s="58" t="str">
        <f>IF(B79="","",VLOOKUP(B79,'Schützen-Datenbank'!$B$360:$G$1828,6,FALSE))</f>
        <v/>
      </c>
      <c r="E79" s="12"/>
      <c r="F79" s="12"/>
      <c r="G79" s="12"/>
      <c r="H79" s="12"/>
      <c r="I79" s="13">
        <f t="shared" si="2"/>
        <v>0</v>
      </c>
    </row>
    <row r="80" spans="1:9" ht="15.6" x14ac:dyDescent="0.3">
      <c r="A80" s="11">
        <v>77</v>
      </c>
      <c r="B80" s="18"/>
      <c r="C80" s="58" t="str">
        <f>IF(B80="","",VLOOKUP(B80,'Schützen-Datenbank'!$B$3:$C$1679,2,FALSE))</f>
        <v/>
      </c>
      <c r="D80" s="58" t="str">
        <f>IF(B80="","",VLOOKUP(B80,'Schützen-Datenbank'!$B$360:$G$1828,6,FALSE))</f>
        <v/>
      </c>
      <c r="E80" s="12"/>
      <c r="F80" s="12"/>
      <c r="G80" s="12"/>
      <c r="H80" s="12"/>
      <c r="I80" s="13">
        <f t="shared" si="2"/>
        <v>0</v>
      </c>
    </row>
    <row r="81" spans="1:9" ht="15.6" x14ac:dyDescent="0.3">
      <c r="A81" s="11">
        <v>78</v>
      </c>
      <c r="B81" s="18"/>
      <c r="C81" s="58" t="str">
        <f>IF(B81="","",VLOOKUP(B81,'Schützen-Datenbank'!$B$3:$C$1679,2,FALSE))</f>
        <v/>
      </c>
      <c r="D81" s="58" t="str">
        <f>IF(B81="","",VLOOKUP(B81,'Schützen-Datenbank'!$B$360:$G$1828,6,FALSE))</f>
        <v/>
      </c>
      <c r="E81" s="12"/>
      <c r="F81" s="12"/>
      <c r="G81" s="12"/>
      <c r="H81" s="12"/>
      <c r="I81" s="13">
        <f t="shared" si="2"/>
        <v>0</v>
      </c>
    </row>
    <row r="82" spans="1:9" ht="15.6" x14ac:dyDescent="0.3">
      <c r="A82" s="11">
        <v>79</v>
      </c>
      <c r="B82" s="18"/>
      <c r="C82" s="58" t="str">
        <f>IF(B82="","",VLOOKUP(B82,'Schützen-Datenbank'!$B$3:$C$1679,2,FALSE))</f>
        <v/>
      </c>
      <c r="D82" s="58" t="str">
        <f>IF(B82="","",VLOOKUP(B82,'Schützen-Datenbank'!$B$360:$G$1828,6,FALSE))</f>
        <v/>
      </c>
      <c r="E82" s="12"/>
      <c r="F82" s="12"/>
      <c r="G82" s="12"/>
      <c r="H82" s="12"/>
      <c r="I82" s="13">
        <f t="shared" si="2"/>
        <v>0</v>
      </c>
    </row>
    <row r="83" spans="1:9" ht="15.6" x14ac:dyDescent="0.3">
      <c r="A83" s="11">
        <v>80</v>
      </c>
      <c r="B83" s="18"/>
      <c r="C83" s="58" t="str">
        <f>IF(B83="","",VLOOKUP(B83,'Schützen-Datenbank'!$B$3:$C$1679,2,FALSE))</f>
        <v/>
      </c>
      <c r="D83" s="58" t="str">
        <f>IF(B83="","",VLOOKUP(B83,'Schützen-Datenbank'!$B$360:$G$1828,6,FALSE))</f>
        <v/>
      </c>
      <c r="E83" s="12"/>
      <c r="F83" s="12"/>
      <c r="G83" s="12"/>
      <c r="H83" s="12"/>
      <c r="I83" s="13">
        <f t="shared" si="2"/>
        <v>0</v>
      </c>
    </row>
    <row r="84" spans="1:9" ht="15.6" x14ac:dyDescent="0.3">
      <c r="A84" s="11">
        <v>81</v>
      </c>
      <c r="B84" s="18"/>
      <c r="C84" s="58" t="str">
        <f>IF(B84="","",VLOOKUP(B84,'Schützen-Datenbank'!$B$3:$C$1679,2,FALSE))</f>
        <v/>
      </c>
      <c r="D84" s="58" t="str">
        <f>IF(B84="","",VLOOKUP(B84,'Schützen-Datenbank'!$B$360:$G$1828,6,FALSE))</f>
        <v/>
      </c>
      <c r="E84" s="12"/>
      <c r="F84" s="12"/>
      <c r="G84" s="12"/>
      <c r="H84" s="12"/>
      <c r="I84" s="13">
        <f t="shared" si="2"/>
        <v>0</v>
      </c>
    </row>
    <row r="85" spans="1:9" ht="15.6" x14ac:dyDescent="0.3">
      <c r="A85" s="11">
        <v>82</v>
      </c>
      <c r="B85" s="18"/>
      <c r="C85" s="58" t="str">
        <f>IF(B85="","",VLOOKUP(B85,'Schützen-Datenbank'!$B$3:$C$1679,2,FALSE))</f>
        <v/>
      </c>
      <c r="D85" s="58" t="str">
        <f>IF(B85="","",VLOOKUP(B85,'Schützen-Datenbank'!$B$360:$G$1828,6,FALSE))</f>
        <v/>
      </c>
      <c r="E85" s="12"/>
      <c r="F85" s="12"/>
      <c r="G85" s="12"/>
      <c r="H85" s="12"/>
      <c r="I85" s="13">
        <f t="shared" si="2"/>
        <v>0</v>
      </c>
    </row>
    <row r="86" spans="1:9" ht="15.6" x14ac:dyDescent="0.3">
      <c r="A86" s="11">
        <v>83</v>
      </c>
      <c r="B86" s="18"/>
      <c r="C86" s="58" t="str">
        <f>IF(B86="","",VLOOKUP(B86,'Schützen-Datenbank'!$B$3:$C$1679,2,FALSE))</f>
        <v/>
      </c>
      <c r="D86" s="58" t="str">
        <f>IF(B86="","",VLOOKUP(B86,'Schützen-Datenbank'!$B$360:$G$1828,6,FALSE))</f>
        <v/>
      </c>
      <c r="E86" s="12"/>
      <c r="F86" s="12"/>
      <c r="G86" s="12"/>
      <c r="H86" s="12"/>
      <c r="I86" s="13">
        <f t="shared" si="2"/>
        <v>0</v>
      </c>
    </row>
    <row r="87" spans="1:9" ht="15.6" x14ac:dyDescent="0.3">
      <c r="A87" s="11">
        <v>84</v>
      </c>
      <c r="B87" s="18"/>
      <c r="C87" s="58" t="str">
        <f>IF(B87="","",VLOOKUP(B87,'Schützen-Datenbank'!$B$3:$C$1679,2,FALSE))</f>
        <v/>
      </c>
      <c r="D87" s="58" t="str">
        <f>IF(B87="","",VLOOKUP(B87,'Schützen-Datenbank'!$B$360:$G$1828,6,FALSE))</f>
        <v/>
      </c>
      <c r="E87" s="12"/>
      <c r="F87" s="12"/>
      <c r="G87" s="12"/>
      <c r="H87" s="12"/>
      <c r="I87" s="13">
        <f t="shared" si="2"/>
        <v>0</v>
      </c>
    </row>
    <row r="88" spans="1:9" ht="15.6" x14ac:dyDescent="0.3">
      <c r="A88" s="11">
        <v>85</v>
      </c>
      <c r="B88" s="18"/>
      <c r="C88" s="58" t="str">
        <f>IF(B88="","",VLOOKUP(B88,'Schützen-Datenbank'!$B$3:$C$1679,2,FALSE))</f>
        <v/>
      </c>
      <c r="D88" s="58" t="str">
        <f>IF(B88="","",VLOOKUP(B88,'Schützen-Datenbank'!$B$360:$G$1828,6,FALSE))</f>
        <v/>
      </c>
      <c r="E88" s="12"/>
      <c r="F88" s="12"/>
      <c r="G88" s="12"/>
      <c r="H88" s="12"/>
      <c r="I88" s="13">
        <f t="shared" si="2"/>
        <v>0</v>
      </c>
    </row>
    <row r="89" spans="1:9" ht="15.6" x14ac:dyDescent="0.3">
      <c r="A89" s="11">
        <v>86</v>
      </c>
      <c r="B89" s="18"/>
      <c r="C89" s="58" t="str">
        <f>IF(B89="","",VLOOKUP(B89,'Schützen-Datenbank'!$B$3:$C$1679,2,FALSE))</f>
        <v/>
      </c>
      <c r="D89" s="58" t="str">
        <f>IF(B89="","",VLOOKUP(B89,'Schützen-Datenbank'!$B$360:$G$1828,6,FALSE))</f>
        <v/>
      </c>
      <c r="E89" s="12"/>
      <c r="F89" s="12"/>
      <c r="G89" s="12"/>
      <c r="H89" s="12"/>
      <c r="I89" s="13">
        <f t="shared" si="2"/>
        <v>0</v>
      </c>
    </row>
    <row r="90" spans="1:9" ht="15.6" x14ac:dyDescent="0.3">
      <c r="A90" s="11">
        <v>87</v>
      </c>
      <c r="B90" s="18"/>
      <c r="C90" s="58" t="str">
        <f>IF(B90="","",VLOOKUP(B90,'Schützen-Datenbank'!$B$3:$C$1679,2,FALSE))</f>
        <v/>
      </c>
      <c r="D90" s="58" t="str">
        <f>IF(B90="","",VLOOKUP(B90,'Schützen-Datenbank'!$B$360:$G$1828,6,FALSE))</f>
        <v/>
      </c>
      <c r="E90" s="12"/>
      <c r="F90" s="12"/>
      <c r="G90" s="12"/>
      <c r="H90" s="12"/>
      <c r="I90" s="13">
        <f t="shared" si="2"/>
        <v>0</v>
      </c>
    </row>
    <row r="91" spans="1:9" ht="15.6" x14ac:dyDescent="0.3">
      <c r="A91" s="11">
        <v>88</v>
      </c>
      <c r="B91" s="18"/>
      <c r="C91" s="58" t="str">
        <f>IF(B91="","",VLOOKUP(B91,'Schützen-Datenbank'!$B$3:$C$1679,2,FALSE))</f>
        <v/>
      </c>
      <c r="D91" s="58" t="str">
        <f>IF(B91="","",VLOOKUP(B91,'Schützen-Datenbank'!$B$360:$G$1828,6,FALSE))</f>
        <v/>
      </c>
      <c r="E91" s="12"/>
      <c r="F91" s="12"/>
      <c r="G91" s="12"/>
      <c r="H91" s="12"/>
      <c r="I91" s="13">
        <f t="shared" si="2"/>
        <v>0</v>
      </c>
    </row>
    <row r="92" spans="1:9" ht="15.6" x14ac:dyDescent="0.3">
      <c r="A92" s="11">
        <v>89</v>
      </c>
      <c r="B92" s="18"/>
      <c r="C92" s="58" t="str">
        <f>IF(B92="","",VLOOKUP(B92,'Schützen-Datenbank'!$B$3:$C$1679,2,FALSE))</f>
        <v/>
      </c>
      <c r="D92" s="58" t="str">
        <f>IF(B92="","",VLOOKUP(B92,'Schützen-Datenbank'!$B$360:$G$1828,6,FALSE))</f>
        <v/>
      </c>
      <c r="E92" s="12"/>
      <c r="F92" s="12"/>
      <c r="G92" s="12"/>
      <c r="H92" s="12"/>
      <c r="I92" s="13">
        <f t="shared" si="2"/>
        <v>0</v>
      </c>
    </row>
    <row r="93" spans="1:9" ht="15.6" x14ac:dyDescent="0.3">
      <c r="A93" s="11">
        <v>90</v>
      </c>
      <c r="B93" s="18"/>
      <c r="C93" s="58" t="str">
        <f>IF(B93="","",VLOOKUP(B93,'Schützen-Datenbank'!$B$3:$C$1679,2,FALSE))</f>
        <v/>
      </c>
      <c r="D93" s="58" t="str">
        <f>IF(B93="","",VLOOKUP(B93,'Schützen-Datenbank'!$B$360:$G$1828,6,FALSE))</f>
        <v/>
      </c>
      <c r="E93" s="12"/>
      <c r="F93" s="12"/>
      <c r="G93" s="12"/>
      <c r="H93" s="12"/>
      <c r="I93" s="13">
        <f t="shared" si="2"/>
        <v>0</v>
      </c>
    </row>
    <row r="94" spans="1:9" ht="15.6" x14ac:dyDescent="0.3">
      <c r="A94" s="11">
        <v>91</v>
      </c>
      <c r="B94" s="18"/>
      <c r="C94" s="58" t="str">
        <f>IF(B94="","",VLOOKUP(B94,'Schützen-Datenbank'!$B$3:$C$1679,2,FALSE))</f>
        <v/>
      </c>
      <c r="D94" s="58" t="str">
        <f>IF(B94="","",VLOOKUP(B94,'Schützen-Datenbank'!$B$360:$G$1828,6,FALSE))</f>
        <v/>
      </c>
      <c r="E94" s="12"/>
      <c r="F94" s="12"/>
      <c r="G94" s="12"/>
      <c r="H94" s="12"/>
      <c r="I94" s="13">
        <f t="shared" si="2"/>
        <v>0</v>
      </c>
    </row>
    <row r="95" spans="1:9" ht="15.6" x14ac:dyDescent="0.3">
      <c r="A95" s="11">
        <v>92</v>
      </c>
      <c r="B95" s="18"/>
      <c r="C95" s="58" t="str">
        <f>IF(B95="","",VLOOKUP(B95,'Schützen-Datenbank'!$B$3:$C$1679,2,FALSE))</f>
        <v/>
      </c>
      <c r="D95" s="58" t="str">
        <f>IF(B95="","",VLOOKUP(B95,'Schützen-Datenbank'!$B$360:$G$1828,6,FALSE))</f>
        <v/>
      </c>
      <c r="E95" s="12"/>
      <c r="F95" s="12"/>
      <c r="G95" s="12"/>
      <c r="H95" s="12"/>
      <c r="I95" s="13">
        <f t="shared" si="2"/>
        <v>0</v>
      </c>
    </row>
    <row r="96" spans="1:9" ht="15.6" x14ac:dyDescent="0.3">
      <c r="A96" s="11">
        <v>93</v>
      </c>
      <c r="B96" s="18"/>
      <c r="C96" s="58" t="str">
        <f>IF(B96="","",VLOOKUP(B96,'Schützen-Datenbank'!$B$3:$C$1679,2,FALSE))</f>
        <v/>
      </c>
      <c r="D96" s="58" t="str">
        <f>IF(B96="","",VLOOKUP(B96,'Schützen-Datenbank'!$B$360:$G$1828,6,FALSE))</f>
        <v/>
      </c>
      <c r="E96" s="12"/>
      <c r="F96" s="12"/>
      <c r="G96" s="12"/>
      <c r="H96" s="12"/>
      <c r="I96" s="13">
        <f t="shared" si="2"/>
        <v>0</v>
      </c>
    </row>
    <row r="97" spans="1:9" ht="15.6" x14ac:dyDescent="0.3">
      <c r="A97" s="11">
        <v>94</v>
      </c>
      <c r="B97" s="18"/>
      <c r="C97" s="58" t="str">
        <f>IF(B97="","",VLOOKUP(B97,'Schützen-Datenbank'!$B$3:$C$1679,2,FALSE))</f>
        <v/>
      </c>
      <c r="D97" s="58" t="str">
        <f>IF(B97="","",VLOOKUP(B97,'Schützen-Datenbank'!$B$360:$G$1828,6,FALSE))</f>
        <v/>
      </c>
      <c r="E97" s="12"/>
      <c r="F97" s="12"/>
      <c r="G97" s="12"/>
      <c r="H97" s="12"/>
      <c r="I97" s="13">
        <f t="shared" si="2"/>
        <v>0</v>
      </c>
    </row>
    <row r="98" spans="1:9" ht="15.6" x14ac:dyDescent="0.3">
      <c r="A98" s="11">
        <v>95</v>
      </c>
      <c r="B98" s="18"/>
      <c r="C98" s="58" t="str">
        <f>IF(B98="","",VLOOKUP(B98,'Schützen-Datenbank'!$B$3:$C$1679,2,FALSE))</f>
        <v/>
      </c>
      <c r="D98" s="58" t="str">
        <f>IF(B98="","",VLOOKUP(B98,'Schützen-Datenbank'!$B$360:$G$1828,6,FALSE))</f>
        <v/>
      </c>
      <c r="E98" s="12"/>
      <c r="F98" s="12"/>
      <c r="G98" s="12"/>
      <c r="H98" s="12"/>
      <c r="I98" s="13">
        <f t="shared" ref="I98" si="3">SUM(E98:H98)</f>
        <v>0</v>
      </c>
    </row>
  </sheetData>
  <sheetProtection sheet="1" objects="1" scenarios="1"/>
  <sortState xmlns:xlrd2="http://schemas.microsoft.com/office/spreadsheetml/2017/richdata2" ref="B4:I97">
    <sortCondition descending="1" ref="I4:I97"/>
    <sortCondition descending="1" ref="E4:E97"/>
    <sortCondition descending="1" ref="F4:F97"/>
    <sortCondition descending="1" ref="G4:G97"/>
    <sortCondition descending="1" ref="H4:H97"/>
  </sortState>
  <mergeCells count="5">
    <mergeCell ref="C1:G1"/>
    <mergeCell ref="H1:I1"/>
    <mergeCell ref="A2:H2"/>
    <mergeCell ref="J1:K1"/>
    <mergeCell ref="J2:K2"/>
  </mergeCells>
  <conditionalFormatting sqref="E4:H98">
    <cfRule type="expression" dxfId="5" priority="4">
      <formula>$E4&gt;0</formula>
    </cfRule>
  </conditionalFormatting>
  <conditionalFormatting sqref="B1:B3">
    <cfRule type="cellIs" dxfId="4" priority="3" operator="greaterThan">
      <formula>0</formula>
    </cfRule>
  </conditionalFormatting>
  <conditionalFormatting sqref="B4">
    <cfRule type="cellIs" dxfId="3" priority="2" operator="greaterThan">
      <formula>0</formula>
    </cfRule>
  </conditionalFormatting>
  <conditionalFormatting sqref="B5:B98">
    <cfRule type="cellIs" dxfId="2" priority="1" operator="greaterThan">
      <formula>0</formula>
    </cfRule>
  </conditionalFormatting>
  <dataValidations count="3">
    <dataValidation type="custom" showInputMessage="1" showErrorMessage="1" errorTitle="Bitte Lizenznummer eintragen" error="Bitte Lizenznummer eintragen" sqref="C4:C98" xr:uid="{00000000-0002-0000-0200-000000000000}">
      <formula1>NOT(CELL("SCHUTZ",C4))</formula1>
    </dataValidation>
    <dataValidation type="custom" allowBlank="1" showInputMessage="1" showErrorMessage="1" errorTitle="Bitte Lizenznummer eintragen" error="Bitte Lizenznummer eintragen" sqref="D4:D98" xr:uid="{00000000-0002-0000-0200-000001000000}">
      <formula1>NOT(CELL("SCHUTZ",D4))</formula1>
    </dataValidation>
    <dataValidation type="custom" allowBlank="1" showInputMessage="1" showErrorMessage="1" sqref="I4:I98" xr:uid="{00000000-0002-0000-0200-000002000000}">
      <formula1>NOT(CELL("SCHUTZ",I4:I98))</formula1>
    </dataValidation>
  </dataValidations>
  <pageMargins left="0.7" right="0.7" top="0.78740157499999996" bottom="0.78740157499999996" header="0.3" footer="0.3"/>
  <pageSetup paperSize="9" scale="4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Button 1">
              <controlPr defaultSize="0" print="0" autoFill="0" autoPict="0" macro="[0]!Rangieren_Quali_JS">
                <anchor moveWithCells="1" sizeWithCells="1">
                  <from>
                    <xdr:col>12</xdr:col>
                    <xdr:colOff>0</xdr:colOff>
                    <xdr:row>2</xdr:row>
                    <xdr:rowOff>411480</xdr:rowOff>
                  </from>
                  <to>
                    <xdr:col>13</xdr:col>
                    <xdr:colOff>464820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Schütze in Datenbank" error="Schütze in Datenbank nicht vorhanden,_x000a_Bitte Schütze in Datenbank erstellen" xr:uid="{00000000-0002-0000-0200-000003000000}">
          <x14:formula1>
            <xm:f>'Schützen-Datenbank'!$B:$B</xm:f>
          </x14:formula1>
          <xm:sqref>B4:B98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6"/>
  <dimension ref="A1:G883"/>
  <sheetViews>
    <sheetView topLeftCell="B1" workbookViewId="0">
      <pane ySplit="2" topLeftCell="A3" activePane="bottomLeft" state="frozen"/>
      <selection pane="bottomLeft" activeCell="B4" sqref="A4:XFD359"/>
    </sheetView>
  </sheetViews>
  <sheetFormatPr baseColWidth="10" defaultRowHeight="14.4" outlineLevelRow="1" x14ac:dyDescent="0.3"/>
  <cols>
    <col min="1" max="1" width="26.88671875" style="2" hidden="1" customWidth="1"/>
    <col min="2" max="2" width="11.44140625" style="67" customWidth="1"/>
    <col min="3" max="3" width="27.6640625" style="2" hidden="1" customWidth="1"/>
    <col min="4" max="4" width="13.88671875" style="66" bestFit="1" customWidth="1"/>
    <col min="5" max="5" width="12.5546875" style="66" bestFit="1" customWidth="1"/>
    <col min="6" max="6" width="10.109375" style="65" customWidth="1"/>
    <col min="7" max="7" width="43.77734375" style="66" bestFit="1" customWidth="1"/>
  </cols>
  <sheetData>
    <row r="1" spans="1:7" s="62" customFormat="1" x14ac:dyDescent="0.3">
      <c r="A1" s="62">
        <f>COLUMN()</f>
        <v>1</v>
      </c>
      <c r="B1" s="62">
        <f>COLUMN()</f>
        <v>2</v>
      </c>
      <c r="C1" s="62">
        <f>COLUMN()</f>
        <v>3</v>
      </c>
      <c r="D1" s="62">
        <f>COLUMN()</f>
        <v>4</v>
      </c>
      <c r="E1" s="62">
        <f>COLUMN()</f>
        <v>5</v>
      </c>
      <c r="F1" s="62">
        <f>COLUMN()</f>
        <v>6</v>
      </c>
      <c r="G1" s="62">
        <f>COLUMN()</f>
        <v>7</v>
      </c>
    </row>
    <row r="2" spans="1:7" s="62" customFormat="1" x14ac:dyDescent="0.3">
      <c r="A2" s="7"/>
      <c r="B2" s="63" t="s">
        <v>32</v>
      </c>
      <c r="C2" s="7" t="s">
        <v>31</v>
      </c>
      <c r="D2" s="7" t="s">
        <v>33</v>
      </c>
      <c r="E2" s="7" t="s">
        <v>34</v>
      </c>
      <c r="F2" s="20" t="s">
        <v>35</v>
      </c>
      <c r="G2" s="64" t="s">
        <v>324</v>
      </c>
    </row>
    <row r="3" spans="1:7" x14ac:dyDescent="0.3">
      <c r="B3" s="67">
        <v>30788</v>
      </c>
      <c r="C3" s="2" t="str">
        <f>CONCATENATE(D3," ",E3," ",F3,)</f>
        <v>Aebischer Mario 1988</v>
      </c>
      <c r="D3" s="66" t="s">
        <v>399</v>
      </c>
      <c r="E3" s="66" t="s">
        <v>177</v>
      </c>
      <c r="F3" s="65">
        <v>1988</v>
      </c>
      <c r="G3" s="66" t="s">
        <v>400</v>
      </c>
    </row>
    <row r="4" spans="1:7" hidden="1" outlineLevel="1" x14ac:dyDescent="0.3">
      <c r="A4"/>
      <c r="B4" s="87">
        <v>10223</v>
      </c>
      <c r="C4" s="88" t="str">
        <f t="shared" ref="C4:C67" si="0">CONCATENATE(D4," ",E4," ",F4,)</f>
        <v>Alder Johann 2006</v>
      </c>
      <c r="D4" s="89" t="s">
        <v>401</v>
      </c>
      <c r="E4" s="90" t="s">
        <v>402</v>
      </c>
      <c r="F4" s="91">
        <v>2006</v>
      </c>
      <c r="G4" s="89" t="s">
        <v>403</v>
      </c>
    </row>
    <row r="5" spans="1:7" hidden="1" outlineLevel="1" x14ac:dyDescent="0.3">
      <c r="A5"/>
      <c r="B5" s="87">
        <v>177601</v>
      </c>
      <c r="C5" s="88" t="str">
        <f t="shared" si="0"/>
        <v>Allenspach Michael 1981</v>
      </c>
      <c r="D5" s="89" t="s">
        <v>219</v>
      </c>
      <c r="E5" s="90" t="s">
        <v>89</v>
      </c>
      <c r="F5" s="91">
        <v>1981</v>
      </c>
      <c r="G5" s="89" t="s">
        <v>404</v>
      </c>
    </row>
    <row r="6" spans="1:7" hidden="1" outlineLevel="1" x14ac:dyDescent="0.3">
      <c r="A6"/>
      <c r="B6" s="87">
        <v>825081</v>
      </c>
      <c r="C6" s="88" t="str">
        <f t="shared" si="0"/>
        <v>Allenspach Fabian 2000</v>
      </c>
      <c r="D6" s="89" t="s">
        <v>219</v>
      </c>
      <c r="E6" s="90" t="s">
        <v>110</v>
      </c>
      <c r="F6" s="91">
        <v>2000</v>
      </c>
      <c r="G6" s="89" t="s">
        <v>403</v>
      </c>
    </row>
    <row r="7" spans="1:7" hidden="1" outlineLevel="1" x14ac:dyDescent="0.3">
      <c r="A7"/>
      <c r="B7" s="87">
        <v>183736</v>
      </c>
      <c r="C7" s="88" t="str">
        <f t="shared" si="0"/>
        <v>Ammann Hubert 1962</v>
      </c>
      <c r="D7" s="89" t="s">
        <v>36</v>
      </c>
      <c r="E7" s="90" t="s">
        <v>37</v>
      </c>
      <c r="F7" s="91">
        <v>1962</v>
      </c>
      <c r="G7" s="89" t="s">
        <v>405</v>
      </c>
    </row>
    <row r="8" spans="1:7" hidden="1" outlineLevel="1" x14ac:dyDescent="0.3">
      <c r="A8"/>
      <c r="B8" s="87">
        <v>26262</v>
      </c>
      <c r="C8" s="88" t="str">
        <f t="shared" si="0"/>
        <v>Angulo Jaron 2009</v>
      </c>
      <c r="D8" s="89" t="s">
        <v>406</v>
      </c>
      <c r="E8" s="90" t="s">
        <v>407</v>
      </c>
      <c r="F8" s="91">
        <v>2009</v>
      </c>
      <c r="G8" s="89" t="s">
        <v>408</v>
      </c>
    </row>
    <row r="9" spans="1:7" hidden="1" outlineLevel="1" x14ac:dyDescent="0.3">
      <c r="A9"/>
      <c r="B9" s="87">
        <v>10754</v>
      </c>
      <c r="C9" s="88" t="str">
        <f t="shared" si="0"/>
        <v>Aydemir Sarp 2007</v>
      </c>
      <c r="D9" s="89" t="s">
        <v>409</v>
      </c>
      <c r="E9" s="90" t="s">
        <v>410</v>
      </c>
      <c r="F9" s="91">
        <v>2007</v>
      </c>
      <c r="G9" s="89" t="s">
        <v>400</v>
      </c>
    </row>
    <row r="10" spans="1:7" hidden="1" outlineLevel="1" x14ac:dyDescent="0.3">
      <c r="A10"/>
      <c r="B10" s="87">
        <v>105540</v>
      </c>
      <c r="C10" s="88" t="str">
        <f t="shared" si="0"/>
        <v>Bänziger René 1961</v>
      </c>
      <c r="D10" s="89" t="s">
        <v>38</v>
      </c>
      <c r="E10" s="90" t="s">
        <v>39</v>
      </c>
      <c r="F10" s="91">
        <v>1961</v>
      </c>
      <c r="G10" s="89" t="s">
        <v>408</v>
      </c>
    </row>
    <row r="11" spans="1:7" hidden="1" outlineLevel="1" x14ac:dyDescent="0.3">
      <c r="A11"/>
      <c r="B11" s="87">
        <v>100163</v>
      </c>
      <c r="C11" s="88" t="str">
        <f t="shared" si="0"/>
        <v>Bänziger Ulrich 1958</v>
      </c>
      <c r="D11" s="89" t="s">
        <v>38</v>
      </c>
      <c r="E11" s="90" t="s">
        <v>150</v>
      </c>
      <c r="F11" s="91">
        <v>1958</v>
      </c>
      <c r="G11" s="89" t="s">
        <v>411</v>
      </c>
    </row>
    <row r="12" spans="1:7" hidden="1" outlineLevel="1" x14ac:dyDescent="0.3">
      <c r="A12"/>
      <c r="B12" s="87">
        <v>285653</v>
      </c>
      <c r="C12" s="88" t="str">
        <f t="shared" si="0"/>
        <v>Bänziger Lorenz 1991</v>
      </c>
      <c r="D12" s="89" t="s">
        <v>38</v>
      </c>
      <c r="E12" s="90" t="s">
        <v>220</v>
      </c>
      <c r="F12" s="91">
        <v>1991</v>
      </c>
      <c r="G12" s="89" t="s">
        <v>411</v>
      </c>
    </row>
    <row r="13" spans="1:7" hidden="1" outlineLevel="1" x14ac:dyDescent="0.3">
      <c r="A13"/>
      <c r="B13" s="87">
        <v>309496</v>
      </c>
      <c r="C13" s="88" t="str">
        <f t="shared" si="0"/>
        <v>Bänziger Nadine 1990</v>
      </c>
      <c r="D13" s="89" t="s">
        <v>38</v>
      </c>
      <c r="E13" s="90" t="s">
        <v>42</v>
      </c>
      <c r="F13" s="91">
        <v>1990</v>
      </c>
      <c r="G13" s="89" t="s">
        <v>408</v>
      </c>
    </row>
    <row r="14" spans="1:7" hidden="1" outlineLevel="1" x14ac:dyDescent="0.3">
      <c r="A14"/>
      <c r="B14" s="87">
        <v>332163</v>
      </c>
      <c r="C14" s="88" t="str">
        <f t="shared" si="0"/>
        <v>Bänziger Sandra 1992</v>
      </c>
      <c r="D14" s="89" t="s">
        <v>38</v>
      </c>
      <c r="E14" s="90" t="s">
        <v>41</v>
      </c>
      <c r="F14" s="91">
        <v>1992</v>
      </c>
      <c r="G14" s="89" t="s">
        <v>408</v>
      </c>
    </row>
    <row r="15" spans="1:7" hidden="1" outlineLevel="1" x14ac:dyDescent="0.3">
      <c r="A15"/>
      <c r="B15" s="87">
        <v>105550</v>
      </c>
      <c r="C15" s="88" t="str">
        <f t="shared" si="0"/>
        <v>Bichsel Kurt 1949</v>
      </c>
      <c r="D15" s="89" t="s">
        <v>43</v>
      </c>
      <c r="E15" s="90" t="s">
        <v>44</v>
      </c>
      <c r="F15" s="91">
        <v>1949</v>
      </c>
      <c r="G15" s="89" t="s">
        <v>408</v>
      </c>
    </row>
    <row r="16" spans="1:7" hidden="1" outlineLevel="1" x14ac:dyDescent="0.3">
      <c r="A16"/>
      <c r="B16" s="87">
        <v>22382</v>
      </c>
      <c r="C16" s="88" t="str">
        <f t="shared" si="0"/>
        <v>Bischofberger Till 2011</v>
      </c>
      <c r="D16" s="89" t="s">
        <v>412</v>
      </c>
      <c r="E16" s="90" t="s">
        <v>413</v>
      </c>
      <c r="F16" s="91">
        <v>2011</v>
      </c>
      <c r="G16" s="89" t="s">
        <v>404</v>
      </c>
    </row>
    <row r="17" spans="1:7" hidden="1" outlineLevel="1" x14ac:dyDescent="0.3">
      <c r="A17"/>
      <c r="B17" s="87">
        <v>206778</v>
      </c>
      <c r="C17" s="88" t="str">
        <f t="shared" si="0"/>
        <v>Bischoff Bruno 1944</v>
      </c>
      <c r="D17" s="89" t="s">
        <v>45</v>
      </c>
      <c r="E17" s="90" t="s">
        <v>46</v>
      </c>
      <c r="F17" s="91">
        <v>1944</v>
      </c>
      <c r="G17" s="89" t="s">
        <v>404</v>
      </c>
    </row>
    <row r="18" spans="1:7" hidden="1" outlineLevel="1" x14ac:dyDescent="0.3">
      <c r="A18"/>
      <c r="B18" s="87">
        <v>139335</v>
      </c>
      <c r="C18" s="88" t="str">
        <f t="shared" si="0"/>
        <v>Bleiker Sandro 1988</v>
      </c>
      <c r="D18" s="89" t="s">
        <v>47</v>
      </c>
      <c r="E18" s="90" t="s">
        <v>144</v>
      </c>
      <c r="F18" s="91">
        <v>1988</v>
      </c>
      <c r="G18" s="89" t="s">
        <v>403</v>
      </c>
    </row>
    <row r="19" spans="1:7" hidden="1" outlineLevel="1" x14ac:dyDescent="0.3">
      <c r="A19"/>
      <c r="B19" s="87">
        <v>102929</v>
      </c>
      <c r="C19" s="88" t="str">
        <f t="shared" si="0"/>
        <v>Bleiker Ruedi 1959</v>
      </c>
      <c r="D19" s="89" t="s">
        <v>47</v>
      </c>
      <c r="E19" s="90" t="s">
        <v>48</v>
      </c>
      <c r="F19" s="91">
        <v>1959</v>
      </c>
      <c r="G19" s="89" t="s">
        <v>405</v>
      </c>
    </row>
    <row r="20" spans="1:7" hidden="1" outlineLevel="1" x14ac:dyDescent="0.3">
      <c r="A20"/>
      <c r="B20" s="87">
        <v>236085</v>
      </c>
      <c r="C20" s="88" t="str">
        <f t="shared" si="0"/>
        <v>Bleiker Röbi 1984</v>
      </c>
      <c r="D20" s="89" t="s">
        <v>47</v>
      </c>
      <c r="E20" s="90" t="s">
        <v>49</v>
      </c>
      <c r="F20" s="91">
        <v>1984</v>
      </c>
      <c r="G20" s="89" t="s">
        <v>403</v>
      </c>
    </row>
    <row r="21" spans="1:7" hidden="1" outlineLevel="1" x14ac:dyDescent="0.3">
      <c r="A21"/>
      <c r="B21" s="87">
        <v>255010</v>
      </c>
      <c r="C21" s="88" t="str">
        <f t="shared" si="0"/>
        <v>Bodenmann Heinz 1988</v>
      </c>
      <c r="D21" s="89" t="s">
        <v>201</v>
      </c>
      <c r="E21" s="90" t="s">
        <v>152</v>
      </c>
      <c r="F21" s="91">
        <v>1988</v>
      </c>
      <c r="G21" s="89" t="s">
        <v>414</v>
      </c>
    </row>
    <row r="22" spans="1:7" hidden="1" outlineLevel="1" x14ac:dyDescent="0.3">
      <c r="A22"/>
      <c r="B22" s="87">
        <v>286943</v>
      </c>
      <c r="C22" s="88" t="str">
        <f t="shared" si="0"/>
        <v>Bollinger Jürg 1983</v>
      </c>
      <c r="D22" s="89" t="s">
        <v>358</v>
      </c>
      <c r="E22" s="90" t="s">
        <v>359</v>
      </c>
      <c r="F22" s="91">
        <v>1983</v>
      </c>
      <c r="G22" s="89" t="s">
        <v>415</v>
      </c>
    </row>
    <row r="23" spans="1:7" hidden="1" outlineLevel="1" x14ac:dyDescent="0.3">
      <c r="A23"/>
      <c r="B23" s="87">
        <v>113266</v>
      </c>
      <c r="C23" s="88" t="str">
        <f t="shared" si="0"/>
        <v>Boog Leonz 1941</v>
      </c>
      <c r="D23" s="89" t="s">
        <v>50</v>
      </c>
      <c r="E23" s="90" t="s">
        <v>51</v>
      </c>
      <c r="F23" s="91">
        <v>1941</v>
      </c>
      <c r="G23" s="89" t="s">
        <v>416</v>
      </c>
    </row>
    <row r="24" spans="1:7" hidden="1" outlineLevel="1" x14ac:dyDescent="0.3">
      <c r="A24"/>
      <c r="B24" s="87">
        <v>819779</v>
      </c>
      <c r="C24" s="88" t="str">
        <f t="shared" si="0"/>
        <v>Bösch Aileen 2003</v>
      </c>
      <c r="D24" s="89" t="s">
        <v>52</v>
      </c>
      <c r="E24" s="90" t="s">
        <v>332</v>
      </c>
      <c r="F24" s="91">
        <v>2003</v>
      </c>
      <c r="G24" s="89" t="s">
        <v>414</v>
      </c>
    </row>
    <row r="25" spans="1:7" hidden="1" outlineLevel="1" x14ac:dyDescent="0.3">
      <c r="A25"/>
      <c r="B25" s="87">
        <v>100203</v>
      </c>
      <c r="C25" s="88" t="str">
        <f t="shared" si="0"/>
        <v>Bösch Werner 1955</v>
      </c>
      <c r="D25" s="89" t="s">
        <v>52</v>
      </c>
      <c r="E25" s="90" t="s">
        <v>54</v>
      </c>
      <c r="F25" s="91">
        <v>1955</v>
      </c>
      <c r="G25" s="89" t="s">
        <v>405</v>
      </c>
    </row>
    <row r="26" spans="1:7" hidden="1" outlineLevel="1" x14ac:dyDescent="0.3">
      <c r="A26"/>
      <c r="B26" s="87">
        <v>948057</v>
      </c>
      <c r="C26" s="88" t="str">
        <f t="shared" si="0"/>
        <v>Bösch Joana 2006</v>
      </c>
      <c r="D26" s="89" t="s">
        <v>52</v>
      </c>
      <c r="E26" s="90" t="s">
        <v>331</v>
      </c>
      <c r="F26" s="91">
        <v>2006</v>
      </c>
      <c r="G26" s="89" t="s">
        <v>414</v>
      </c>
    </row>
    <row r="27" spans="1:7" hidden="1" outlineLevel="1" x14ac:dyDescent="0.3">
      <c r="A27"/>
      <c r="B27" s="87">
        <v>686289</v>
      </c>
      <c r="C27" s="88" t="str">
        <f t="shared" si="0"/>
        <v>Bösch Marco 2001</v>
      </c>
      <c r="D27" s="89" t="s">
        <v>52</v>
      </c>
      <c r="E27" s="90" t="s">
        <v>53</v>
      </c>
      <c r="F27" s="91">
        <v>2001</v>
      </c>
      <c r="G27" s="89" t="s">
        <v>417</v>
      </c>
    </row>
    <row r="28" spans="1:7" hidden="1" outlineLevel="1" x14ac:dyDescent="0.3">
      <c r="A28"/>
      <c r="B28" s="87">
        <v>34975</v>
      </c>
      <c r="C28" s="88" t="str">
        <f t="shared" si="0"/>
        <v>Brändli Josia 1997</v>
      </c>
      <c r="D28" s="89" t="s">
        <v>418</v>
      </c>
      <c r="E28" s="90" t="s">
        <v>376</v>
      </c>
      <c r="F28" s="91">
        <v>1997</v>
      </c>
      <c r="G28" s="89" t="s">
        <v>419</v>
      </c>
    </row>
    <row r="29" spans="1:7" hidden="1" outlineLevel="1" x14ac:dyDescent="0.3">
      <c r="A29"/>
      <c r="B29" s="87">
        <v>785737</v>
      </c>
      <c r="C29" s="88" t="str">
        <f t="shared" si="0"/>
        <v>Breitenmoser Stefan 1996</v>
      </c>
      <c r="D29" s="89" t="s">
        <v>55</v>
      </c>
      <c r="E29" s="90" t="s">
        <v>56</v>
      </c>
      <c r="F29" s="91">
        <v>1996</v>
      </c>
      <c r="G29" s="89" t="s">
        <v>414</v>
      </c>
    </row>
    <row r="30" spans="1:7" hidden="1" outlineLevel="1" x14ac:dyDescent="0.3">
      <c r="A30"/>
      <c r="B30" s="87">
        <v>14427</v>
      </c>
      <c r="C30" s="88" t="str">
        <f t="shared" si="0"/>
        <v>Breu Raphael 1982</v>
      </c>
      <c r="D30" s="89" t="s">
        <v>226</v>
      </c>
      <c r="E30" s="90" t="s">
        <v>280</v>
      </c>
      <c r="F30" s="91">
        <v>1982</v>
      </c>
      <c r="G30" s="89" t="s">
        <v>420</v>
      </c>
    </row>
    <row r="31" spans="1:7" hidden="1" outlineLevel="1" x14ac:dyDescent="0.3">
      <c r="A31"/>
      <c r="B31" s="87">
        <v>860904</v>
      </c>
      <c r="C31" s="88" t="str">
        <f t="shared" si="0"/>
        <v>Bruderer Heinz 1966</v>
      </c>
      <c r="D31" s="89" t="s">
        <v>228</v>
      </c>
      <c r="E31" s="90" t="s">
        <v>152</v>
      </c>
      <c r="F31" s="91">
        <v>1966</v>
      </c>
      <c r="G31" s="89" t="s">
        <v>419</v>
      </c>
    </row>
    <row r="32" spans="1:7" hidden="1" outlineLevel="1" x14ac:dyDescent="0.3">
      <c r="A32"/>
      <c r="B32" s="87">
        <v>809131</v>
      </c>
      <c r="C32" s="88" t="str">
        <f t="shared" si="0"/>
        <v>Bücheli Samuel 2003</v>
      </c>
      <c r="D32" s="89" t="s">
        <v>229</v>
      </c>
      <c r="E32" s="90" t="s">
        <v>209</v>
      </c>
      <c r="F32" s="91">
        <v>2003</v>
      </c>
      <c r="G32" s="89" t="s">
        <v>414</v>
      </c>
    </row>
    <row r="33" spans="1:7" hidden="1" outlineLevel="1" x14ac:dyDescent="0.3">
      <c r="A33"/>
      <c r="B33" s="87">
        <v>105564</v>
      </c>
      <c r="C33" s="88" t="str">
        <f t="shared" si="0"/>
        <v>Büchi Rudolf 1944</v>
      </c>
      <c r="D33" s="89" t="s">
        <v>58</v>
      </c>
      <c r="E33" s="90" t="s">
        <v>59</v>
      </c>
      <c r="F33" s="91">
        <v>1944</v>
      </c>
      <c r="G33" s="89" t="s">
        <v>408</v>
      </c>
    </row>
    <row r="34" spans="1:7" hidden="1" outlineLevel="1" x14ac:dyDescent="0.3">
      <c r="A34"/>
      <c r="B34" s="87">
        <v>551958</v>
      </c>
      <c r="C34" s="88" t="str">
        <f t="shared" si="0"/>
        <v>Buck Florian 1998</v>
      </c>
      <c r="D34" s="89" t="s">
        <v>230</v>
      </c>
      <c r="E34" s="90" t="s">
        <v>231</v>
      </c>
      <c r="F34" s="91">
        <v>1998</v>
      </c>
      <c r="G34" s="89" t="s">
        <v>400</v>
      </c>
    </row>
    <row r="35" spans="1:7" hidden="1" outlineLevel="1" x14ac:dyDescent="0.3">
      <c r="A35"/>
      <c r="B35" s="87">
        <v>121793</v>
      </c>
      <c r="C35" s="88" t="str">
        <f t="shared" si="0"/>
        <v>Bürkler Paul 1964</v>
      </c>
      <c r="D35" s="89" t="s">
        <v>60</v>
      </c>
      <c r="E35" s="90" t="s">
        <v>232</v>
      </c>
      <c r="F35" s="91">
        <v>1964</v>
      </c>
      <c r="G35" s="89" t="s">
        <v>400</v>
      </c>
    </row>
    <row r="36" spans="1:7" hidden="1" outlineLevel="1" x14ac:dyDescent="0.3">
      <c r="A36"/>
      <c r="B36" s="87">
        <v>212663</v>
      </c>
      <c r="C36" s="88" t="str">
        <f t="shared" si="0"/>
        <v>Bürkler Rolf sen. 1942</v>
      </c>
      <c r="D36" s="89" t="s">
        <v>60</v>
      </c>
      <c r="E36" s="90" t="s">
        <v>61</v>
      </c>
      <c r="F36" s="91">
        <v>1942</v>
      </c>
      <c r="G36" s="89" t="s">
        <v>420</v>
      </c>
    </row>
    <row r="37" spans="1:7" hidden="1" outlineLevel="1" x14ac:dyDescent="0.3">
      <c r="A37"/>
      <c r="B37" s="87">
        <v>22909</v>
      </c>
      <c r="C37" s="88" t="str">
        <f t="shared" si="0"/>
        <v>Buschauer Peter 1970</v>
      </c>
      <c r="D37" s="89" t="s">
        <v>351</v>
      </c>
      <c r="E37" s="90" t="s">
        <v>74</v>
      </c>
      <c r="F37" s="91">
        <v>1970</v>
      </c>
      <c r="G37" s="89" t="s">
        <v>408</v>
      </c>
    </row>
    <row r="38" spans="1:7" hidden="1" outlineLevel="1" x14ac:dyDescent="0.3">
      <c r="A38"/>
      <c r="B38" s="87">
        <v>321816</v>
      </c>
      <c r="C38" s="88" t="str">
        <f t="shared" si="0"/>
        <v>Camenzind Franz 1971</v>
      </c>
      <c r="D38" s="89" t="s">
        <v>233</v>
      </c>
      <c r="E38" s="90" t="s">
        <v>72</v>
      </c>
      <c r="F38" s="91">
        <v>1971</v>
      </c>
      <c r="G38" s="89" t="s">
        <v>421</v>
      </c>
    </row>
    <row r="39" spans="1:7" hidden="1" outlineLevel="1" x14ac:dyDescent="0.3">
      <c r="A39"/>
      <c r="B39" s="87">
        <v>316885</v>
      </c>
      <c r="C39" s="88" t="str">
        <f t="shared" si="0"/>
        <v>Condrau Norbert 1965</v>
      </c>
      <c r="D39" s="89" t="s">
        <v>62</v>
      </c>
      <c r="E39" s="90" t="s">
        <v>63</v>
      </c>
      <c r="F39" s="91">
        <v>1965</v>
      </c>
      <c r="G39" s="89" t="s">
        <v>400</v>
      </c>
    </row>
    <row r="40" spans="1:7" hidden="1" outlineLevel="1" x14ac:dyDescent="0.3">
      <c r="A40"/>
      <c r="B40" s="87">
        <v>953904</v>
      </c>
      <c r="C40" s="88" t="str">
        <f t="shared" si="0"/>
        <v>Coronel Thomas 1976</v>
      </c>
      <c r="D40" s="89" t="s">
        <v>368</v>
      </c>
      <c r="E40" s="90" t="s">
        <v>155</v>
      </c>
      <c r="F40" s="91">
        <v>1976</v>
      </c>
      <c r="G40" s="89" t="s">
        <v>422</v>
      </c>
    </row>
    <row r="41" spans="1:7" hidden="1" outlineLevel="1" x14ac:dyDescent="0.3">
      <c r="A41"/>
      <c r="B41" s="87">
        <v>30150</v>
      </c>
      <c r="C41" s="88" t="str">
        <f t="shared" si="0"/>
        <v>Dähler Vreni 1985</v>
      </c>
      <c r="D41" s="89" t="s">
        <v>423</v>
      </c>
      <c r="E41" s="90" t="s">
        <v>424</v>
      </c>
      <c r="F41" s="91">
        <v>1985</v>
      </c>
      <c r="G41" s="89" t="s">
        <v>414</v>
      </c>
    </row>
    <row r="42" spans="1:7" hidden="1" outlineLevel="1" x14ac:dyDescent="0.3">
      <c r="A42"/>
      <c r="B42" s="87">
        <v>104838</v>
      </c>
      <c r="C42" s="88" t="str">
        <f t="shared" si="0"/>
        <v>Di Bartolomeo Gionas 2001</v>
      </c>
      <c r="D42" s="89" t="s">
        <v>343</v>
      </c>
      <c r="E42" s="90" t="s">
        <v>344</v>
      </c>
      <c r="F42" s="91">
        <v>2001</v>
      </c>
      <c r="G42" s="89" t="s">
        <v>414</v>
      </c>
    </row>
    <row r="43" spans="1:7" hidden="1" outlineLevel="1" x14ac:dyDescent="0.3">
      <c r="A43"/>
      <c r="B43" s="87">
        <v>207886</v>
      </c>
      <c r="C43" s="88" t="str">
        <f t="shared" si="0"/>
        <v>Diem Karl 1955</v>
      </c>
      <c r="D43" s="89" t="s">
        <v>64</v>
      </c>
      <c r="E43" s="90" t="s">
        <v>66</v>
      </c>
      <c r="F43" s="91">
        <v>1955</v>
      </c>
      <c r="G43" s="89" t="s">
        <v>421</v>
      </c>
    </row>
    <row r="44" spans="1:7" hidden="1" outlineLevel="1" x14ac:dyDescent="0.3">
      <c r="A44"/>
      <c r="B44" s="87">
        <v>200666</v>
      </c>
      <c r="C44" s="88" t="str">
        <f t="shared" si="0"/>
        <v>Diem Rudolf 1962</v>
      </c>
      <c r="D44" s="89" t="s">
        <v>64</v>
      </c>
      <c r="E44" s="90" t="s">
        <v>59</v>
      </c>
      <c r="F44" s="91">
        <v>1962</v>
      </c>
      <c r="G44" s="89" t="s">
        <v>417</v>
      </c>
    </row>
    <row r="45" spans="1:7" hidden="1" outlineLevel="1" x14ac:dyDescent="0.3">
      <c r="A45"/>
      <c r="B45" s="87">
        <v>105570</v>
      </c>
      <c r="C45" s="88" t="str">
        <f t="shared" si="0"/>
        <v>Diem Peter 1946</v>
      </c>
      <c r="D45" s="89" t="s">
        <v>64</v>
      </c>
      <c r="E45" s="90" t="s">
        <v>74</v>
      </c>
      <c r="F45" s="91">
        <v>1946</v>
      </c>
      <c r="G45" s="89" t="s">
        <v>408</v>
      </c>
    </row>
    <row r="46" spans="1:7" hidden="1" outlineLevel="1" x14ac:dyDescent="0.3">
      <c r="A46"/>
      <c r="B46" s="87">
        <v>674068</v>
      </c>
      <c r="C46" s="88" t="str">
        <f t="shared" si="0"/>
        <v>Dörig Andreas 1994</v>
      </c>
      <c r="D46" s="89" t="s">
        <v>234</v>
      </c>
      <c r="E46" s="90" t="s">
        <v>65</v>
      </c>
      <c r="F46" s="91">
        <v>1994</v>
      </c>
      <c r="G46" s="89" t="s">
        <v>403</v>
      </c>
    </row>
    <row r="47" spans="1:7" hidden="1" outlineLevel="1" x14ac:dyDescent="0.3">
      <c r="A47"/>
      <c r="B47" s="87">
        <v>282828</v>
      </c>
      <c r="C47" s="88" t="str">
        <f t="shared" si="0"/>
        <v>Duff John 1956</v>
      </c>
      <c r="D47" s="89" t="s">
        <v>356</v>
      </c>
      <c r="E47" s="90" t="s">
        <v>357</v>
      </c>
      <c r="F47" s="91">
        <v>1956</v>
      </c>
      <c r="G47" s="89" t="s">
        <v>425</v>
      </c>
    </row>
    <row r="48" spans="1:7" hidden="1" outlineLevel="1" x14ac:dyDescent="0.3">
      <c r="A48"/>
      <c r="B48" s="87">
        <v>105574</v>
      </c>
      <c r="C48" s="88" t="str">
        <f t="shared" si="0"/>
        <v>Düsel Christian 1974</v>
      </c>
      <c r="D48" s="89" t="s">
        <v>216</v>
      </c>
      <c r="E48" s="90" t="s">
        <v>78</v>
      </c>
      <c r="F48" s="91">
        <v>1974</v>
      </c>
      <c r="G48" s="89" t="s">
        <v>408</v>
      </c>
    </row>
    <row r="49" spans="1:7" hidden="1" outlineLevel="1" x14ac:dyDescent="0.3">
      <c r="A49"/>
      <c r="B49" s="87">
        <v>300124</v>
      </c>
      <c r="C49" s="88" t="str">
        <f t="shared" si="0"/>
        <v>Dutler Marina 1992</v>
      </c>
      <c r="D49" s="89" t="s">
        <v>384</v>
      </c>
      <c r="E49" s="90" t="s">
        <v>227</v>
      </c>
      <c r="F49" s="91">
        <v>1992</v>
      </c>
      <c r="G49" s="89" t="s">
        <v>417</v>
      </c>
    </row>
    <row r="50" spans="1:7" hidden="1" outlineLevel="1" x14ac:dyDescent="0.3">
      <c r="A50"/>
      <c r="B50" s="87">
        <v>185263</v>
      </c>
      <c r="C50" s="88" t="str">
        <f t="shared" si="0"/>
        <v>Dütschler Marc 1986</v>
      </c>
      <c r="D50" s="89" t="s">
        <v>67</v>
      </c>
      <c r="E50" s="90" t="s">
        <v>394</v>
      </c>
      <c r="F50" s="91">
        <v>1986</v>
      </c>
      <c r="G50" s="89" t="s">
        <v>405</v>
      </c>
    </row>
    <row r="51" spans="1:7" hidden="1" outlineLevel="1" x14ac:dyDescent="0.3">
      <c r="A51"/>
      <c r="B51" s="87">
        <v>100273</v>
      </c>
      <c r="C51" s="88" t="str">
        <f t="shared" si="0"/>
        <v>Dütschler Hans 1954</v>
      </c>
      <c r="D51" s="89" t="s">
        <v>67</v>
      </c>
      <c r="E51" s="90" t="s">
        <v>68</v>
      </c>
      <c r="F51" s="91">
        <v>1954</v>
      </c>
      <c r="G51" s="89" t="s">
        <v>405</v>
      </c>
    </row>
    <row r="52" spans="1:7" hidden="1" outlineLevel="1" x14ac:dyDescent="0.3">
      <c r="A52"/>
      <c r="B52" s="87">
        <v>6623</v>
      </c>
      <c r="C52" s="88" t="str">
        <f t="shared" si="0"/>
        <v>Edelmann Stephan 1962</v>
      </c>
      <c r="D52" s="89" t="s">
        <v>385</v>
      </c>
      <c r="E52" s="90" t="s">
        <v>223</v>
      </c>
      <c r="F52" s="91">
        <v>1962</v>
      </c>
      <c r="G52" s="89" t="s">
        <v>426</v>
      </c>
    </row>
    <row r="53" spans="1:7" hidden="1" outlineLevel="1" x14ac:dyDescent="0.3">
      <c r="A53"/>
      <c r="B53" s="87">
        <v>112851</v>
      </c>
      <c r="C53" s="88" t="str">
        <f t="shared" si="0"/>
        <v>Enz Samuel 1986</v>
      </c>
      <c r="D53" s="89" t="s">
        <v>235</v>
      </c>
      <c r="E53" s="90" t="s">
        <v>209</v>
      </c>
      <c r="F53" s="91">
        <v>1986</v>
      </c>
      <c r="G53" s="89" t="s">
        <v>414</v>
      </c>
    </row>
    <row r="54" spans="1:7" hidden="1" outlineLevel="1" x14ac:dyDescent="0.3">
      <c r="A54"/>
      <c r="B54" s="87">
        <v>112323</v>
      </c>
      <c r="C54" s="88" t="str">
        <f t="shared" si="0"/>
        <v>Eugster Franz 1952</v>
      </c>
      <c r="D54" s="89" t="s">
        <v>70</v>
      </c>
      <c r="E54" s="90" t="s">
        <v>72</v>
      </c>
      <c r="F54" s="91">
        <v>1952</v>
      </c>
      <c r="G54" s="89" t="s">
        <v>404</v>
      </c>
    </row>
    <row r="55" spans="1:7" hidden="1" outlineLevel="1" x14ac:dyDescent="0.3">
      <c r="A55"/>
      <c r="B55" s="87">
        <v>27988</v>
      </c>
      <c r="C55" s="88" t="str">
        <f t="shared" si="0"/>
        <v>Eugster Marina 2007</v>
      </c>
      <c r="D55" s="89" t="s">
        <v>70</v>
      </c>
      <c r="E55" s="90" t="s">
        <v>227</v>
      </c>
      <c r="F55" s="91">
        <v>2007</v>
      </c>
      <c r="G55" s="89" t="s">
        <v>420</v>
      </c>
    </row>
    <row r="56" spans="1:7" hidden="1" outlineLevel="1" x14ac:dyDescent="0.3">
      <c r="A56"/>
      <c r="B56" s="87">
        <v>514392</v>
      </c>
      <c r="C56" s="88" t="str">
        <f t="shared" si="0"/>
        <v>Eugster Stefan 1997</v>
      </c>
      <c r="D56" s="89" t="s">
        <v>70</v>
      </c>
      <c r="E56" s="90" t="s">
        <v>56</v>
      </c>
      <c r="F56" s="91">
        <v>1997</v>
      </c>
      <c r="G56" s="89" t="s">
        <v>400</v>
      </c>
    </row>
    <row r="57" spans="1:7" hidden="1" outlineLevel="1" x14ac:dyDescent="0.3">
      <c r="A57"/>
      <c r="B57" s="87">
        <v>788366</v>
      </c>
      <c r="C57" s="88" t="str">
        <f t="shared" si="0"/>
        <v>Eugster Mike 2001</v>
      </c>
      <c r="D57" s="89" t="s">
        <v>70</v>
      </c>
      <c r="E57" s="90" t="s">
        <v>248</v>
      </c>
      <c r="F57" s="91">
        <v>2001</v>
      </c>
      <c r="G57" s="89" t="s">
        <v>420</v>
      </c>
    </row>
    <row r="58" spans="1:7" hidden="1" outlineLevel="1" x14ac:dyDescent="0.3">
      <c r="A58"/>
      <c r="B58" s="87">
        <v>206012</v>
      </c>
      <c r="C58" s="88" t="str">
        <f t="shared" si="0"/>
        <v>Eugster Ernst 1958</v>
      </c>
      <c r="D58" s="89" t="s">
        <v>70</v>
      </c>
      <c r="E58" s="90" t="s">
        <v>71</v>
      </c>
      <c r="F58" s="91">
        <v>1958</v>
      </c>
      <c r="G58" s="89" t="s">
        <v>421</v>
      </c>
    </row>
    <row r="59" spans="1:7" hidden="1" outlineLevel="1" x14ac:dyDescent="0.3">
      <c r="A59"/>
      <c r="B59" s="87">
        <v>329123</v>
      </c>
      <c r="C59" s="88" t="str">
        <f t="shared" si="0"/>
        <v>Eugster Thomas 1996</v>
      </c>
      <c r="D59" s="89" t="s">
        <v>70</v>
      </c>
      <c r="E59" s="90" t="s">
        <v>155</v>
      </c>
      <c r="F59" s="91">
        <v>1996</v>
      </c>
      <c r="G59" s="89" t="s">
        <v>427</v>
      </c>
    </row>
    <row r="60" spans="1:7" hidden="1" outlineLevel="1" x14ac:dyDescent="0.3">
      <c r="A60"/>
      <c r="B60" s="87">
        <v>212677</v>
      </c>
      <c r="C60" s="88" t="str">
        <f t="shared" si="0"/>
        <v>Eugster Hanspeter 1950</v>
      </c>
      <c r="D60" s="89" t="s">
        <v>70</v>
      </c>
      <c r="E60" s="90" t="s">
        <v>73</v>
      </c>
      <c r="F60" s="91">
        <v>1950</v>
      </c>
      <c r="G60" s="89" t="s">
        <v>416</v>
      </c>
    </row>
    <row r="61" spans="1:7" hidden="1" outlineLevel="1" x14ac:dyDescent="0.3">
      <c r="A61"/>
      <c r="B61" s="87">
        <v>103123</v>
      </c>
      <c r="C61" s="88" t="str">
        <f t="shared" si="0"/>
        <v>Fitze Roger 1964</v>
      </c>
      <c r="D61" s="89" t="s">
        <v>75</v>
      </c>
      <c r="E61" s="90" t="s">
        <v>76</v>
      </c>
      <c r="F61" s="91">
        <v>1964</v>
      </c>
      <c r="G61" s="89" t="s">
        <v>400</v>
      </c>
    </row>
    <row r="62" spans="1:7" hidden="1" outlineLevel="1" x14ac:dyDescent="0.3">
      <c r="A62"/>
      <c r="B62" s="87">
        <v>549232</v>
      </c>
      <c r="C62" s="88" t="str">
        <f t="shared" si="0"/>
        <v>Fitzi Alex 1998</v>
      </c>
      <c r="D62" s="89" t="s">
        <v>199</v>
      </c>
      <c r="E62" s="90" t="s">
        <v>200</v>
      </c>
      <c r="F62" s="91">
        <v>1998</v>
      </c>
      <c r="G62" s="89" t="s">
        <v>414</v>
      </c>
    </row>
    <row r="63" spans="1:7" hidden="1" outlineLevel="1" x14ac:dyDescent="0.3">
      <c r="A63"/>
      <c r="B63" s="87">
        <v>327657</v>
      </c>
      <c r="C63" s="88" t="str">
        <f t="shared" si="0"/>
        <v>Fitzi Reto 1990</v>
      </c>
      <c r="D63" s="89" t="s">
        <v>199</v>
      </c>
      <c r="E63" s="90" t="s">
        <v>237</v>
      </c>
      <c r="F63" s="91">
        <v>1990</v>
      </c>
      <c r="G63" s="89" t="s">
        <v>421</v>
      </c>
    </row>
    <row r="64" spans="1:7" hidden="1" outlineLevel="1" x14ac:dyDescent="0.3">
      <c r="A64"/>
      <c r="B64" s="87">
        <v>30789</v>
      </c>
      <c r="C64" s="88" t="str">
        <f t="shared" si="0"/>
        <v>Forrer Sarah 1997</v>
      </c>
      <c r="D64" s="89" t="s">
        <v>428</v>
      </c>
      <c r="E64" s="90" t="s">
        <v>429</v>
      </c>
      <c r="F64" s="91">
        <v>1997</v>
      </c>
      <c r="G64" s="89" t="s">
        <v>400</v>
      </c>
    </row>
    <row r="65" spans="1:7" hidden="1" outlineLevel="1" x14ac:dyDescent="0.3">
      <c r="A65"/>
      <c r="B65" s="87">
        <v>6770</v>
      </c>
      <c r="C65" s="88" t="str">
        <f t="shared" si="0"/>
        <v>Förtner Silas 2000</v>
      </c>
      <c r="D65" s="89" t="s">
        <v>386</v>
      </c>
      <c r="E65" s="90" t="s">
        <v>387</v>
      </c>
      <c r="F65" s="91">
        <v>2000</v>
      </c>
      <c r="G65" s="89" t="s">
        <v>430</v>
      </c>
    </row>
    <row r="66" spans="1:7" hidden="1" outlineLevel="1" x14ac:dyDescent="0.3">
      <c r="B66" s="87">
        <v>148235</v>
      </c>
      <c r="C66" s="88" t="str">
        <f t="shared" si="0"/>
        <v>Frehner Walter 1971</v>
      </c>
      <c r="D66" s="89" t="s">
        <v>77</v>
      </c>
      <c r="E66" s="90" t="s">
        <v>119</v>
      </c>
      <c r="F66" s="91">
        <v>1971</v>
      </c>
      <c r="G66" s="89" t="s">
        <v>411</v>
      </c>
    </row>
    <row r="67" spans="1:7" hidden="1" outlineLevel="1" x14ac:dyDescent="0.3">
      <c r="B67" s="87">
        <v>200681</v>
      </c>
      <c r="C67" s="88" t="str">
        <f t="shared" si="0"/>
        <v>Frehner Hans 1969</v>
      </c>
      <c r="D67" s="89" t="s">
        <v>77</v>
      </c>
      <c r="E67" s="90" t="s">
        <v>68</v>
      </c>
      <c r="F67" s="91">
        <v>1969</v>
      </c>
      <c r="G67" s="89" t="s">
        <v>417</v>
      </c>
    </row>
    <row r="68" spans="1:7" hidden="1" outlineLevel="1" x14ac:dyDescent="0.3">
      <c r="B68" s="87">
        <v>156006</v>
      </c>
      <c r="C68" s="88" t="str">
        <f t="shared" ref="C68:C131" si="1">CONCATENATE(D68," ",E68," ",F68,)</f>
        <v>Frehner Werner 1945</v>
      </c>
      <c r="D68" s="89" t="s">
        <v>77</v>
      </c>
      <c r="E68" s="90" t="s">
        <v>54</v>
      </c>
      <c r="F68" s="91">
        <v>1945</v>
      </c>
      <c r="G68" s="89" t="s">
        <v>419</v>
      </c>
    </row>
    <row r="69" spans="1:7" hidden="1" outlineLevel="1" x14ac:dyDescent="0.3">
      <c r="B69" s="87">
        <v>227572</v>
      </c>
      <c r="C69" s="88" t="str">
        <f t="shared" si="1"/>
        <v>Frehner Christian 1961</v>
      </c>
      <c r="D69" s="89" t="s">
        <v>77</v>
      </c>
      <c r="E69" s="90" t="s">
        <v>78</v>
      </c>
      <c r="F69" s="91">
        <v>1961</v>
      </c>
      <c r="G69" s="89" t="s">
        <v>426</v>
      </c>
    </row>
    <row r="70" spans="1:7" hidden="1" outlineLevel="1" x14ac:dyDescent="0.3">
      <c r="B70" s="87">
        <v>207857</v>
      </c>
      <c r="C70" s="88" t="str">
        <f t="shared" si="1"/>
        <v>Frei Hansruedi 1952</v>
      </c>
      <c r="D70" s="89" t="s">
        <v>79</v>
      </c>
      <c r="E70" s="90" t="s">
        <v>80</v>
      </c>
      <c r="F70" s="91">
        <v>1952</v>
      </c>
      <c r="G70" s="89" t="s">
        <v>421</v>
      </c>
    </row>
    <row r="71" spans="1:7" hidden="1" outlineLevel="1" x14ac:dyDescent="0.3">
      <c r="B71" s="87">
        <v>156023</v>
      </c>
      <c r="C71" s="88" t="str">
        <f t="shared" si="1"/>
        <v>Freuler Kaspar 1940</v>
      </c>
      <c r="D71" s="89" t="s">
        <v>81</v>
      </c>
      <c r="E71" s="90" t="s">
        <v>82</v>
      </c>
      <c r="F71" s="91">
        <v>1940</v>
      </c>
      <c r="G71" s="89" t="s">
        <v>419</v>
      </c>
    </row>
    <row r="72" spans="1:7" hidden="1" outlineLevel="1" x14ac:dyDescent="0.3">
      <c r="B72" s="87">
        <v>982179</v>
      </c>
      <c r="C72" s="88" t="str">
        <f t="shared" si="1"/>
        <v>Frischknecht Adrian 2004</v>
      </c>
      <c r="D72" s="89" t="s">
        <v>83</v>
      </c>
      <c r="E72" s="90" t="s">
        <v>129</v>
      </c>
      <c r="F72" s="91">
        <v>2004</v>
      </c>
      <c r="G72" s="89" t="s">
        <v>426</v>
      </c>
    </row>
    <row r="73" spans="1:7" hidden="1" outlineLevel="1" x14ac:dyDescent="0.3">
      <c r="B73" s="87">
        <v>876922</v>
      </c>
      <c r="C73" s="88" t="str">
        <f t="shared" si="1"/>
        <v>Frischknecht Fabian 2001</v>
      </c>
      <c r="D73" s="89" t="s">
        <v>83</v>
      </c>
      <c r="E73" s="90" t="s">
        <v>110</v>
      </c>
      <c r="F73" s="91">
        <v>2001</v>
      </c>
      <c r="G73" s="89" t="s">
        <v>417</v>
      </c>
    </row>
    <row r="74" spans="1:7" hidden="1" outlineLevel="1" x14ac:dyDescent="0.3">
      <c r="B74" s="87">
        <v>187343</v>
      </c>
      <c r="C74" s="88" t="str">
        <f t="shared" si="1"/>
        <v>Frischknecht Hanskoni 1974</v>
      </c>
      <c r="D74" s="89" t="s">
        <v>83</v>
      </c>
      <c r="E74" s="90" t="s">
        <v>84</v>
      </c>
      <c r="F74" s="91">
        <v>1974</v>
      </c>
      <c r="G74" s="89" t="s">
        <v>426</v>
      </c>
    </row>
    <row r="75" spans="1:7" hidden="1" outlineLevel="1" x14ac:dyDescent="0.3">
      <c r="B75" s="87">
        <v>183846</v>
      </c>
      <c r="C75" s="88" t="str">
        <f t="shared" si="1"/>
        <v>Frischknecht Emil 1954</v>
      </c>
      <c r="D75" s="89" t="s">
        <v>83</v>
      </c>
      <c r="E75" s="90" t="s">
        <v>174</v>
      </c>
      <c r="F75" s="91">
        <v>1954</v>
      </c>
      <c r="G75" s="89" t="s">
        <v>405</v>
      </c>
    </row>
    <row r="76" spans="1:7" hidden="1" outlineLevel="1" x14ac:dyDescent="0.3">
      <c r="B76" s="87">
        <v>3552</v>
      </c>
      <c r="C76" s="88" t="str">
        <f t="shared" si="1"/>
        <v>Fuchs Diemo 2004</v>
      </c>
      <c r="D76" s="89" t="s">
        <v>335</v>
      </c>
      <c r="E76" s="90" t="s">
        <v>350</v>
      </c>
      <c r="F76" s="91">
        <v>2004</v>
      </c>
      <c r="G76" s="89" t="s">
        <v>414</v>
      </c>
    </row>
    <row r="77" spans="1:7" hidden="1" outlineLevel="1" x14ac:dyDescent="0.3">
      <c r="B77" s="87">
        <v>10232</v>
      </c>
      <c r="C77" s="88" t="str">
        <f t="shared" si="1"/>
        <v>Gansner Christian 2008</v>
      </c>
      <c r="D77" s="89" t="s">
        <v>361</v>
      </c>
      <c r="E77" s="90" t="s">
        <v>78</v>
      </c>
      <c r="F77" s="91">
        <v>2008</v>
      </c>
      <c r="G77" s="89" t="s">
        <v>403</v>
      </c>
    </row>
    <row r="78" spans="1:7" hidden="1" outlineLevel="1" x14ac:dyDescent="0.3">
      <c r="B78" s="87">
        <v>832796</v>
      </c>
      <c r="C78" s="88" t="str">
        <f t="shared" si="1"/>
        <v>Gantenbein Manuel 2005</v>
      </c>
      <c r="D78" s="89" t="s">
        <v>85</v>
      </c>
      <c r="E78" s="90" t="s">
        <v>211</v>
      </c>
      <c r="F78" s="91">
        <v>2005</v>
      </c>
      <c r="G78" s="89" t="s">
        <v>420</v>
      </c>
    </row>
    <row r="79" spans="1:7" hidden="1" outlineLevel="1" x14ac:dyDescent="0.3">
      <c r="B79" s="87">
        <v>207884</v>
      </c>
      <c r="C79" s="88" t="str">
        <f t="shared" si="1"/>
        <v>Gantenbein Hans 1947</v>
      </c>
      <c r="D79" s="89" t="s">
        <v>85</v>
      </c>
      <c r="E79" s="90" t="s">
        <v>68</v>
      </c>
      <c r="F79" s="91">
        <v>1947</v>
      </c>
      <c r="G79" s="89" t="s">
        <v>421</v>
      </c>
    </row>
    <row r="80" spans="1:7" hidden="1" outlineLevel="1" x14ac:dyDescent="0.3">
      <c r="B80" s="87">
        <v>152785</v>
      </c>
      <c r="C80" s="88" t="str">
        <f t="shared" si="1"/>
        <v>Gantenbein Ulrich 1951</v>
      </c>
      <c r="D80" s="89" t="s">
        <v>85</v>
      </c>
      <c r="E80" s="90" t="s">
        <v>150</v>
      </c>
      <c r="F80" s="91">
        <v>1951</v>
      </c>
      <c r="G80" s="89" t="s">
        <v>400</v>
      </c>
    </row>
    <row r="81" spans="2:7" hidden="1" outlineLevel="1" x14ac:dyDescent="0.3">
      <c r="B81" s="87">
        <v>102792</v>
      </c>
      <c r="C81" s="88" t="str">
        <f t="shared" si="1"/>
        <v>Giezendanner Marcel 1975</v>
      </c>
      <c r="D81" s="89" t="s">
        <v>238</v>
      </c>
      <c r="E81" s="90" t="s">
        <v>239</v>
      </c>
      <c r="F81" s="91">
        <v>1975</v>
      </c>
      <c r="G81" s="89" t="s">
        <v>415</v>
      </c>
    </row>
    <row r="82" spans="2:7" hidden="1" outlineLevel="1" x14ac:dyDescent="0.3">
      <c r="B82" s="87">
        <v>532641</v>
      </c>
      <c r="C82" s="88" t="str">
        <f t="shared" si="1"/>
        <v>Gigon Alain Robert 1965</v>
      </c>
      <c r="D82" s="89" t="s">
        <v>431</v>
      </c>
      <c r="E82" s="90" t="s">
        <v>432</v>
      </c>
      <c r="F82" s="91">
        <v>1965</v>
      </c>
      <c r="G82" s="89" t="s">
        <v>419</v>
      </c>
    </row>
    <row r="83" spans="2:7" hidden="1" outlineLevel="1" x14ac:dyDescent="0.3">
      <c r="B83" s="87">
        <v>28343</v>
      </c>
      <c r="C83" s="88" t="str">
        <f t="shared" si="1"/>
        <v>Gisler Lukas 2013</v>
      </c>
      <c r="D83" s="89" t="s">
        <v>86</v>
      </c>
      <c r="E83" s="90" t="s">
        <v>186</v>
      </c>
      <c r="F83" s="91">
        <v>2013</v>
      </c>
      <c r="G83" s="89" t="s">
        <v>403</v>
      </c>
    </row>
    <row r="84" spans="2:7" hidden="1" outlineLevel="1" x14ac:dyDescent="0.3">
      <c r="B84" s="87">
        <v>210813</v>
      </c>
      <c r="C84" s="88" t="str">
        <f t="shared" si="1"/>
        <v>Gisler Willi 1985</v>
      </c>
      <c r="D84" s="89" t="s">
        <v>86</v>
      </c>
      <c r="E84" s="90" t="s">
        <v>69</v>
      </c>
      <c r="F84" s="91">
        <v>1985</v>
      </c>
      <c r="G84" s="89" t="s">
        <v>403</v>
      </c>
    </row>
    <row r="85" spans="2:7" hidden="1" outlineLevel="1" x14ac:dyDescent="0.3">
      <c r="B85" s="87">
        <v>102794</v>
      </c>
      <c r="C85" s="88" t="str">
        <f t="shared" si="1"/>
        <v>Gloor Dunja 1977</v>
      </c>
      <c r="D85" s="89" t="s">
        <v>240</v>
      </c>
      <c r="E85" s="90" t="s">
        <v>241</v>
      </c>
      <c r="F85" s="91">
        <v>1977</v>
      </c>
      <c r="G85" s="89" t="s">
        <v>415</v>
      </c>
    </row>
    <row r="86" spans="2:7" hidden="1" outlineLevel="1" x14ac:dyDescent="0.3">
      <c r="B86" s="87">
        <v>746335</v>
      </c>
      <c r="C86" s="88" t="str">
        <f t="shared" si="1"/>
        <v>Graf Luca 2001</v>
      </c>
      <c r="D86" s="89" t="s">
        <v>87</v>
      </c>
      <c r="E86" s="90" t="s">
        <v>218</v>
      </c>
      <c r="F86" s="91">
        <v>2001</v>
      </c>
      <c r="G86" s="89" t="s">
        <v>404</v>
      </c>
    </row>
    <row r="87" spans="2:7" hidden="1" outlineLevel="1" x14ac:dyDescent="0.3">
      <c r="B87" s="87">
        <v>936628</v>
      </c>
      <c r="C87" s="88" t="str">
        <f t="shared" si="1"/>
        <v>Graf Martin 2008</v>
      </c>
      <c r="D87" s="89" t="s">
        <v>87</v>
      </c>
      <c r="E87" s="90" t="s">
        <v>236</v>
      </c>
      <c r="F87" s="91">
        <v>2008</v>
      </c>
      <c r="G87" s="89" t="s">
        <v>404</v>
      </c>
    </row>
    <row r="88" spans="2:7" hidden="1" outlineLevel="1" x14ac:dyDescent="0.3">
      <c r="B88" s="87">
        <v>214060</v>
      </c>
      <c r="C88" s="88" t="str">
        <f t="shared" si="1"/>
        <v>Graf Andreas 1973</v>
      </c>
      <c r="D88" s="89" t="s">
        <v>87</v>
      </c>
      <c r="E88" s="90" t="s">
        <v>65</v>
      </c>
      <c r="F88" s="91">
        <v>1973</v>
      </c>
      <c r="G88" s="89" t="s">
        <v>404</v>
      </c>
    </row>
    <row r="89" spans="2:7" hidden="1" outlineLevel="1" x14ac:dyDescent="0.3">
      <c r="B89" s="87">
        <v>30785</v>
      </c>
      <c r="C89" s="88" t="str">
        <f t="shared" si="1"/>
        <v>Graf Monique 1988</v>
      </c>
      <c r="D89" s="89" t="s">
        <v>87</v>
      </c>
      <c r="E89" s="90" t="s">
        <v>433</v>
      </c>
      <c r="F89" s="91">
        <v>1988</v>
      </c>
      <c r="G89" s="89" t="s">
        <v>414</v>
      </c>
    </row>
    <row r="90" spans="2:7" hidden="1" outlineLevel="1" x14ac:dyDescent="0.3">
      <c r="B90" s="87">
        <v>225962</v>
      </c>
      <c r="C90" s="88" t="str">
        <f t="shared" si="1"/>
        <v>Graf Hansruedi 1967</v>
      </c>
      <c r="D90" s="89" t="s">
        <v>87</v>
      </c>
      <c r="E90" s="90" t="s">
        <v>80</v>
      </c>
      <c r="F90" s="91">
        <v>1967</v>
      </c>
      <c r="G90" s="89" t="s">
        <v>404</v>
      </c>
    </row>
    <row r="91" spans="2:7" hidden="1" outlineLevel="1" x14ac:dyDescent="0.3">
      <c r="B91" s="87">
        <v>225958</v>
      </c>
      <c r="C91" s="88" t="str">
        <f t="shared" si="1"/>
        <v>Graf Bernhard 1974</v>
      </c>
      <c r="D91" s="89" t="s">
        <v>87</v>
      </c>
      <c r="E91" s="90" t="s">
        <v>88</v>
      </c>
      <c r="F91" s="91">
        <v>1974</v>
      </c>
      <c r="G91" s="89" t="s">
        <v>404</v>
      </c>
    </row>
    <row r="92" spans="2:7" hidden="1" outlineLevel="1" x14ac:dyDescent="0.3">
      <c r="B92" s="87">
        <v>226405</v>
      </c>
      <c r="C92" s="88" t="str">
        <f t="shared" si="1"/>
        <v>Graf Martin 1986</v>
      </c>
      <c r="D92" s="89" t="s">
        <v>87</v>
      </c>
      <c r="E92" s="90" t="s">
        <v>236</v>
      </c>
      <c r="F92" s="91">
        <v>1986</v>
      </c>
      <c r="G92" s="89" t="s">
        <v>404</v>
      </c>
    </row>
    <row r="93" spans="2:7" hidden="1" outlineLevel="1" x14ac:dyDescent="0.3">
      <c r="B93" s="87">
        <v>11167</v>
      </c>
      <c r="C93" s="88" t="str">
        <f t="shared" si="1"/>
        <v>Graf Jasmin 2010</v>
      </c>
      <c r="D93" s="89" t="s">
        <v>87</v>
      </c>
      <c r="E93" s="90" t="s">
        <v>360</v>
      </c>
      <c r="F93" s="91">
        <v>2010</v>
      </c>
      <c r="G93" s="89" t="s">
        <v>404</v>
      </c>
    </row>
    <row r="94" spans="2:7" hidden="1" outlineLevel="1" x14ac:dyDescent="0.3">
      <c r="B94" s="87">
        <v>975507</v>
      </c>
      <c r="C94" s="88" t="str">
        <f t="shared" si="1"/>
        <v>Graf Nicole 1969</v>
      </c>
      <c r="D94" s="89" t="s">
        <v>87</v>
      </c>
      <c r="E94" s="90" t="s">
        <v>366</v>
      </c>
      <c r="F94" s="91">
        <v>1969</v>
      </c>
      <c r="G94" s="89" t="s">
        <v>421</v>
      </c>
    </row>
    <row r="95" spans="2:7" hidden="1" outlineLevel="1" x14ac:dyDescent="0.3">
      <c r="B95" s="87">
        <v>214726</v>
      </c>
      <c r="C95" s="88" t="str">
        <f t="shared" si="1"/>
        <v>Graf Andreas 1984</v>
      </c>
      <c r="D95" s="89" t="s">
        <v>87</v>
      </c>
      <c r="E95" s="90" t="s">
        <v>65</v>
      </c>
      <c r="F95" s="91">
        <v>1984</v>
      </c>
      <c r="G95" s="89" t="s">
        <v>400</v>
      </c>
    </row>
    <row r="96" spans="2:7" hidden="1" outlineLevel="1" x14ac:dyDescent="0.3">
      <c r="B96" s="87">
        <v>545425</v>
      </c>
      <c r="C96" s="88" t="str">
        <f t="shared" si="1"/>
        <v>Gründler Samuel 1996</v>
      </c>
      <c r="D96" s="89" t="s">
        <v>242</v>
      </c>
      <c r="E96" s="90" t="s">
        <v>209</v>
      </c>
      <c r="F96" s="91">
        <v>1996</v>
      </c>
      <c r="G96" s="89" t="s">
        <v>415</v>
      </c>
    </row>
    <row r="97" spans="2:7" hidden="1" outlineLevel="1" x14ac:dyDescent="0.3">
      <c r="B97" s="87">
        <v>326686</v>
      </c>
      <c r="C97" s="88" t="str">
        <f t="shared" si="1"/>
        <v>Gugger Thomas 1961</v>
      </c>
      <c r="D97" s="89" t="s">
        <v>379</v>
      </c>
      <c r="E97" s="90" t="s">
        <v>155</v>
      </c>
      <c r="F97" s="91">
        <v>1961</v>
      </c>
      <c r="G97" s="89" t="s">
        <v>414</v>
      </c>
    </row>
    <row r="98" spans="2:7" hidden="1" outlineLevel="1" x14ac:dyDescent="0.3">
      <c r="B98" s="87">
        <v>827156</v>
      </c>
      <c r="C98" s="88" t="str">
        <f t="shared" si="1"/>
        <v>Gut Samuel 1998</v>
      </c>
      <c r="D98" s="89" t="s">
        <v>243</v>
      </c>
      <c r="E98" s="90" t="s">
        <v>209</v>
      </c>
      <c r="F98" s="91">
        <v>1998</v>
      </c>
      <c r="G98" s="89" t="s">
        <v>400</v>
      </c>
    </row>
    <row r="99" spans="2:7" hidden="1" outlineLevel="1" x14ac:dyDescent="0.3">
      <c r="B99" s="87">
        <v>906902</v>
      </c>
      <c r="C99" s="88" t="str">
        <f t="shared" si="1"/>
        <v>Gut Simon 2002</v>
      </c>
      <c r="D99" s="89" t="s">
        <v>243</v>
      </c>
      <c r="E99" s="90" t="s">
        <v>244</v>
      </c>
      <c r="F99" s="91">
        <v>2002</v>
      </c>
      <c r="G99" s="89" t="s">
        <v>400</v>
      </c>
    </row>
    <row r="100" spans="2:7" hidden="1" outlineLevel="1" x14ac:dyDescent="0.3">
      <c r="B100" s="87">
        <v>970828</v>
      </c>
      <c r="C100" s="88" t="str">
        <f t="shared" si="1"/>
        <v>Hartmann Falk 1966</v>
      </c>
      <c r="D100" s="89" t="s">
        <v>434</v>
      </c>
      <c r="E100" s="90" t="s">
        <v>435</v>
      </c>
      <c r="F100" s="91">
        <v>1966</v>
      </c>
      <c r="G100" s="89" t="s">
        <v>420</v>
      </c>
    </row>
    <row r="101" spans="2:7" hidden="1" outlineLevel="1" x14ac:dyDescent="0.3">
      <c r="B101" s="87">
        <v>152795</v>
      </c>
      <c r="C101" s="88" t="str">
        <f t="shared" si="1"/>
        <v>Hasler Georg 1956</v>
      </c>
      <c r="D101" s="89" t="s">
        <v>213</v>
      </c>
      <c r="E101" s="90" t="s">
        <v>214</v>
      </c>
      <c r="F101" s="91">
        <v>1956</v>
      </c>
      <c r="G101" s="89" t="s">
        <v>419</v>
      </c>
    </row>
    <row r="102" spans="2:7" hidden="1" outlineLevel="1" x14ac:dyDescent="0.3">
      <c r="B102" s="87">
        <v>515702</v>
      </c>
      <c r="C102" s="88" t="str">
        <f t="shared" si="1"/>
        <v>Hauser-Bleiker Sabrina 1992</v>
      </c>
      <c r="D102" s="89" t="s">
        <v>245</v>
      </c>
      <c r="E102" s="90" t="s">
        <v>207</v>
      </c>
      <c r="F102" s="91">
        <v>1992</v>
      </c>
      <c r="G102" s="89" t="s">
        <v>403</v>
      </c>
    </row>
    <row r="103" spans="2:7" hidden="1" outlineLevel="1" x14ac:dyDescent="0.3">
      <c r="B103" s="87">
        <v>255553</v>
      </c>
      <c r="C103" s="88" t="str">
        <f t="shared" si="1"/>
        <v>Hautle Bruno 1951</v>
      </c>
      <c r="D103" s="89" t="s">
        <v>246</v>
      </c>
      <c r="E103" s="90" t="s">
        <v>46</v>
      </c>
      <c r="F103" s="91">
        <v>1951</v>
      </c>
      <c r="G103" s="89" t="s">
        <v>420</v>
      </c>
    </row>
    <row r="104" spans="2:7" hidden="1" outlineLevel="1" x14ac:dyDescent="0.3">
      <c r="B104" s="87">
        <v>310723</v>
      </c>
      <c r="C104" s="88" t="str">
        <f t="shared" si="1"/>
        <v>Heierli Andreas 1979</v>
      </c>
      <c r="D104" s="89" t="s">
        <v>247</v>
      </c>
      <c r="E104" s="90" t="s">
        <v>65</v>
      </c>
      <c r="F104" s="91">
        <v>1979</v>
      </c>
      <c r="G104" s="89" t="s">
        <v>415</v>
      </c>
    </row>
    <row r="105" spans="2:7" hidden="1" outlineLevel="1" x14ac:dyDescent="0.3">
      <c r="B105" s="87">
        <v>12318</v>
      </c>
      <c r="C105" s="88" t="str">
        <f t="shared" si="1"/>
        <v>Heierli Leonie 2010</v>
      </c>
      <c r="D105" s="89" t="s">
        <v>247</v>
      </c>
      <c r="E105" s="90" t="s">
        <v>377</v>
      </c>
      <c r="F105" s="91">
        <v>2010</v>
      </c>
      <c r="G105" s="89" t="s">
        <v>420</v>
      </c>
    </row>
    <row r="106" spans="2:7" hidden="1" outlineLevel="1" x14ac:dyDescent="0.3">
      <c r="B106" s="87">
        <v>2287</v>
      </c>
      <c r="C106" s="88" t="str">
        <f t="shared" si="1"/>
        <v>Heierli Jonas 2008</v>
      </c>
      <c r="D106" s="89" t="s">
        <v>247</v>
      </c>
      <c r="E106" s="90" t="s">
        <v>340</v>
      </c>
      <c r="F106" s="91">
        <v>2008</v>
      </c>
      <c r="G106" s="89" t="s">
        <v>420</v>
      </c>
    </row>
    <row r="107" spans="2:7" hidden="1" outlineLevel="1" x14ac:dyDescent="0.3">
      <c r="B107" s="87">
        <v>148238</v>
      </c>
      <c r="C107" s="88" t="str">
        <f t="shared" si="1"/>
        <v>Heim Remo 1974</v>
      </c>
      <c r="D107" s="89" t="s">
        <v>249</v>
      </c>
      <c r="E107" s="90" t="s">
        <v>250</v>
      </c>
      <c r="F107" s="91">
        <v>1974</v>
      </c>
      <c r="G107" s="89" t="s">
        <v>411</v>
      </c>
    </row>
    <row r="108" spans="2:7" hidden="1" outlineLevel="1" x14ac:dyDescent="0.3">
      <c r="B108" s="87">
        <v>31104</v>
      </c>
      <c r="C108" s="88" t="str">
        <f t="shared" si="1"/>
        <v>Heim Denis 2003</v>
      </c>
      <c r="D108" s="89" t="s">
        <v>249</v>
      </c>
      <c r="E108" s="90" t="s">
        <v>436</v>
      </c>
      <c r="F108" s="91">
        <v>2003</v>
      </c>
      <c r="G108" s="89" t="s">
        <v>408</v>
      </c>
    </row>
    <row r="109" spans="2:7" hidden="1" outlineLevel="1" x14ac:dyDescent="0.3">
      <c r="B109" s="87">
        <v>909660</v>
      </c>
      <c r="C109" s="88" t="str">
        <f t="shared" si="1"/>
        <v>Heinze Peter 1969</v>
      </c>
      <c r="D109" s="89" t="s">
        <v>362</v>
      </c>
      <c r="E109" s="90" t="s">
        <v>74</v>
      </c>
      <c r="F109" s="91">
        <v>1969</v>
      </c>
      <c r="G109" s="89" t="s">
        <v>425</v>
      </c>
    </row>
    <row r="110" spans="2:7" hidden="1" outlineLevel="1" x14ac:dyDescent="0.3">
      <c r="B110" s="87">
        <v>105737</v>
      </c>
      <c r="C110" s="88" t="str">
        <f t="shared" si="1"/>
        <v>Hersche Hansruedi 1973</v>
      </c>
      <c r="D110" s="89" t="s">
        <v>251</v>
      </c>
      <c r="E110" s="90" t="s">
        <v>80</v>
      </c>
      <c r="F110" s="91">
        <v>1973</v>
      </c>
      <c r="G110" s="89" t="s">
        <v>408</v>
      </c>
    </row>
    <row r="111" spans="2:7" hidden="1" outlineLevel="1" x14ac:dyDescent="0.3">
      <c r="B111" s="87">
        <v>702279</v>
      </c>
      <c r="C111" s="88" t="str">
        <f t="shared" si="1"/>
        <v>Heyer Maurus 1997</v>
      </c>
      <c r="D111" s="89" t="s">
        <v>437</v>
      </c>
      <c r="E111" s="90" t="s">
        <v>438</v>
      </c>
      <c r="F111" s="91">
        <v>1997</v>
      </c>
      <c r="G111" s="89" t="s">
        <v>415</v>
      </c>
    </row>
    <row r="112" spans="2:7" hidden="1" outlineLevel="1" x14ac:dyDescent="0.3">
      <c r="B112" s="87">
        <v>1587</v>
      </c>
      <c r="C112" s="88" t="str">
        <f t="shared" si="1"/>
        <v>Hofer Marco 2005</v>
      </c>
      <c r="D112" s="89" t="s">
        <v>439</v>
      </c>
      <c r="E112" s="90" t="s">
        <v>53</v>
      </c>
      <c r="F112" s="91">
        <v>2005</v>
      </c>
      <c r="G112" s="89" t="s">
        <v>417</v>
      </c>
    </row>
    <row r="113" spans="2:7" hidden="1" outlineLevel="1" x14ac:dyDescent="0.3">
      <c r="B113" s="87">
        <v>112857</v>
      </c>
      <c r="C113" s="88" t="str">
        <f t="shared" si="1"/>
        <v>Höhener Werner 1956</v>
      </c>
      <c r="D113" s="89" t="s">
        <v>91</v>
      </c>
      <c r="E113" s="90" t="s">
        <v>54</v>
      </c>
      <c r="F113" s="91">
        <v>1956</v>
      </c>
      <c r="G113" s="89" t="s">
        <v>414</v>
      </c>
    </row>
    <row r="114" spans="2:7" hidden="1" outlineLevel="1" x14ac:dyDescent="0.3">
      <c r="B114" s="87">
        <v>2290</v>
      </c>
      <c r="C114" s="88" t="str">
        <f t="shared" si="1"/>
        <v>Hohl Levi 2009</v>
      </c>
      <c r="D114" s="89" t="s">
        <v>337</v>
      </c>
      <c r="E114" s="90" t="s">
        <v>338</v>
      </c>
      <c r="F114" s="91">
        <v>2009</v>
      </c>
      <c r="G114" s="89" t="s">
        <v>420</v>
      </c>
    </row>
    <row r="115" spans="2:7" hidden="1" outlineLevel="1" x14ac:dyDescent="0.3">
      <c r="B115" s="87">
        <v>10854</v>
      </c>
      <c r="C115" s="88" t="str">
        <f t="shared" si="1"/>
        <v>Hohl Allen 2009</v>
      </c>
      <c r="D115" s="89" t="s">
        <v>337</v>
      </c>
      <c r="E115" s="90" t="s">
        <v>440</v>
      </c>
      <c r="F115" s="91">
        <v>2009</v>
      </c>
      <c r="G115" s="89" t="s">
        <v>400</v>
      </c>
    </row>
    <row r="116" spans="2:7" hidden="1" outlineLevel="1" x14ac:dyDescent="0.3">
      <c r="B116" s="87">
        <v>36070</v>
      </c>
      <c r="C116" s="88" t="str">
        <f t="shared" si="1"/>
        <v>Holdener Manfred 1973</v>
      </c>
      <c r="D116" s="89" t="s">
        <v>441</v>
      </c>
      <c r="E116" s="90" t="s">
        <v>93</v>
      </c>
      <c r="F116" s="91">
        <v>1973</v>
      </c>
      <c r="G116" s="89" t="s">
        <v>405</v>
      </c>
    </row>
    <row r="117" spans="2:7" hidden="1" outlineLevel="1" x14ac:dyDescent="0.3">
      <c r="B117" s="87">
        <v>113004</v>
      </c>
      <c r="C117" s="88" t="str">
        <f t="shared" si="1"/>
        <v>Holderegger Jakob 1946</v>
      </c>
      <c r="D117" s="89" t="s">
        <v>92</v>
      </c>
      <c r="E117" s="90" t="s">
        <v>161</v>
      </c>
      <c r="F117" s="91">
        <v>1946</v>
      </c>
      <c r="G117" s="89" t="s">
        <v>405</v>
      </c>
    </row>
    <row r="118" spans="2:7" hidden="1" outlineLevel="1" x14ac:dyDescent="0.3">
      <c r="B118" s="87">
        <v>212688</v>
      </c>
      <c r="C118" s="88" t="str">
        <f t="shared" si="1"/>
        <v>Holderegger Manfred 1965</v>
      </c>
      <c r="D118" s="89" t="s">
        <v>92</v>
      </c>
      <c r="E118" s="90" t="s">
        <v>93</v>
      </c>
      <c r="F118" s="91">
        <v>1965</v>
      </c>
      <c r="G118" s="89" t="s">
        <v>420</v>
      </c>
    </row>
    <row r="119" spans="2:7" hidden="1" outlineLevel="1" x14ac:dyDescent="0.3">
      <c r="B119" s="87">
        <v>27992</v>
      </c>
      <c r="C119" s="88" t="str">
        <f t="shared" si="1"/>
        <v>Holenstein Luis 2013</v>
      </c>
      <c r="D119" s="89" t="s">
        <v>353</v>
      </c>
      <c r="E119" s="90" t="s">
        <v>354</v>
      </c>
      <c r="F119" s="91">
        <v>2013</v>
      </c>
      <c r="G119" s="89" t="s">
        <v>420</v>
      </c>
    </row>
    <row r="120" spans="2:7" hidden="1" outlineLevel="1" x14ac:dyDescent="0.3">
      <c r="B120" s="87">
        <v>125967</v>
      </c>
      <c r="C120" s="88" t="str">
        <f t="shared" si="1"/>
        <v>Hottinger Daniel 1963</v>
      </c>
      <c r="D120" s="89" t="s">
        <v>94</v>
      </c>
      <c r="E120" s="90" t="s">
        <v>57</v>
      </c>
      <c r="F120" s="91">
        <v>1963</v>
      </c>
      <c r="G120" s="89" t="s">
        <v>404</v>
      </c>
    </row>
    <row r="121" spans="2:7" hidden="1" outlineLevel="1" x14ac:dyDescent="0.3">
      <c r="B121" s="87">
        <v>647603</v>
      </c>
      <c r="C121" s="88" t="str">
        <f t="shared" si="1"/>
        <v>Hottinger Pascal 1996</v>
      </c>
      <c r="D121" s="89" t="s">
        <v>94</v>
      </c>
      <c r="E121" s="90" t="s">
        <v>95</v>
      </c>
      <c r="F121" s="91">
        <v>1996</v>
      </c>
      <c r="G121" s="89" t="s">
        <v>404</v>
      </c>
    </row>
    <row r="122" spans="2:7" hidden="1" outlineLevel="1" x14ac:dyDescent="0.3">
      <c r="B122" s="87">
        <v>152796</v>
      </c>
      <c r="C122" s="88" t="str">
        <f t="shared" si="1"/>
        <v>Hubmann Kurt 1954</v>
      </c>
      <c r="D122" s="89" t="s">
        <v>252</v>
      </c>
      <c r="E122" s="90" t="s">
        <v>44</v>
      </c>
      <c r="F122" s="91">
        <v>1954</v>
      </c>
      <c r="G122" s="89" t="s">
        <v>419</v>
      </c>
    </row>
    <row r="123" spans="2:7" hidden="1" outlineLevel="1" x14ac:dyDescent="0.3">
      <c r="B123" s="87">
        <v>183868</v>
      </c>
      <c r="C123" s="88" t="str">
        <f t="shared" si="1"/>
        <v>Hug Michael 1981</v>
      </c>
      <c r="D123" s="89" t="s">
        <v>326</v>
      </c>
      <c r="E123" s="90" t="s">
        <v>89</v>
      </c>
      <c r="F123" s="91">
        <v>1981</v>
      </c>
      <c r="G123" s="89" t="s">
        <v>405</v>
      </c>
    </row>
    <row r="124" spans="2:7" hidden="1" outlineLevel="1" x14ac:dyDescent="0.3">
      <c r="B124" s="87">
        <v>22672</v>
      </c>
      <c r="C124" s="88" t="str">
        <f t="shared" si="1"/>
        <v>Hunter Benjamin 1974</v>
      </c>
      <c r="D124" s="89" t="s">
        <v>345</v>
      </c>
      <c r="E124" s="90" t="s">
        <v>171</v>
      </c>
      <c r="F124" s="91">
        <v>1974</v>
      </c>
      <c r="G124" s="89" t="s">
        <v>408</v>
      </c>
    </row>
    <row r="125" spans="2:7" hidden="1" outlineLevel="1" x14ac:dyDescent="0.3">
      <c r="B125" s="87">
        <v>112331</v>
      </c>
      <c r="C125" s="88" t="str">
        <f t="shared" si="1"/>
        <v>Isler Thomas 1971</v>
      </c>
      <c r="D125" s="89" t="s">
        <v>254</v>
      </c>
      <c r="E125" s="90" t="s">
        <v>155</v>
      </c>
      <c r="F125" s="91">
        <v>1971</v>
      </c>
      <c r="G125" s="89" t="s">
        <v>404</v>
      </c>
    </row>
    <row r="126" spans="2:7" hidden="1" outlineLevel="1" x14ac:dyDescent="0.3">
      <c r="B126" s="87">
        <v>839894</v>
      </c>
      <c r="C126" s="88" t="str">
        <f t="shared" si="1"/>
        <v>Isler Matthias 2005</v>
      </c>
      <c r="D126" s="89" t="s">
        <v>254</v>
      </c>
      <c r="E126" s="90" t="s">
        <v>255</v>
      </c>
      <c r="F126" s="91">
        <v>2005</v>
      </c>
      <c r="G126" s="89" t="s">
        <v>404</v>
      </c>
    </row>
    <row r="127" spans="2:7" hidden="1" outlineLevel="1" x14ac:dyDescent="0.3">
      <c r="B127" s="87">
        <v>875778</v>
      </c>
      <c r="C127" s="88" t="str">
        <f t="shared" si="1"/>
        <v>Isler Natalia 2007</v>
      </c>
      <c r="D127" s="89" t="s">
        <v>254</v>
      </c>
      <c r="E127" s="90" t="s">
        <v>256</v>
      </c>
      <c r="F127" s="91">
        <v>2007</v>
      </c>
      <c r="G127" s="89" t="s">
        <v>404</v>
      </c>
    </row>
    <row r="128" spans="2:7" hidden="1" outlineLevel="1" x14ac:dyDescent="0.3">
      <c r="B128" s="87">
        <v>10233</v>
      </c>
      <c r="C128" s="88" t="str">
        <f t="shared" si="1"/>
        <v>Iten Fabian 2008</v>
      </c>
      <c r="D128" s="89" t="s">
        <v>442</v>
      </c>
      <c r="E128" s="90" t="s">
        <v>110</v>
      </c>
      <c r="F128" s="91">
        <v>2008</v>
      </c>
      <c r="G128" s="89" t="s">
        <v>403</v>
      </c>
    </row>
    <row r="129" spans="2:7" hidden="1" outlineLevel="1" x14ac:dyDescent="0.3">
      <c r="B129" s="87">
        <v>326933</v>
      </c>
      <c r="C129" s="88" t="str">
        <f t="shared" si="1"/>
        <v>Jäggi Fabian 1992</v>
      </c>
      <c r="D129" s="89" t="s">
        <v>257</v>
      </c>
      <c r="E129" s="90" t="s">
        <v>110</v>
      </c>
      <c r="F129" s="91">
        <v>1992</v>
      </c>
      <c r="G129" s="89" t="s">
        <v>419</v>
      </c>
    </row>
    <row r="130" spans="2:7" hidden="1" outlineLevel="1" x14ac:dyDescent="0.3">
      <c r="B130" s="87">
        <v>18545</v>
      </c>
      <c r="C130" s="88" t="str">
        <f t="shared" si="1"/>
        <v>Januzi Bekim 1982</v>
      </c>
      <c r="D130" s="89" t="s">
        <v>363</v>
      </c>
      <c r="E130" s="90" t="s">
        <v>364</v>
      </c>
      <c r="F130" s="91">
        <v>1982</v>
      </c>
      <c r="G130" s="89" t="s">
        <v>421</v>
      </c>
    </row>
    <row r="131" spans="2:7" hidden="1" outlineLevel="1" x14ac:dyDescent="0.3">
      <c r="B131" s="87">
        <v>148239</v>
      </c>
      <c r="C131" s="88" t="str">
        <f t="shared" si="1"/>
        <v>Jeger Ruedi 1937</v>
      </c>
      <c r="D131" s="89" t="s">
        <v>208</v>
      </c>
      <c r="E131" s="90" t="s">
        <v>48</v>
      </c>
      <c r="F131" s="91">
        <v>1937</v>
      </c>
      <c r="G131" s="89" t="s">
        <v>411</v>
      </c>
    </row>
    <row r="132" spans="2:7" hidden="1" outlineLevel="1" x14ac:dyDescent="0.3">
      <c r="B132" s="87">
        <v>906904</v>
      </c>
      <c r="C132" s="88" t="str">
        <f t="shared" ref="C132:C195" si="2">CONCATENATE(D132," ",E132," ",F132,)</f>
        <v>Kaiser Jennifer 2000</v>
      </c>
      <c r="D132" s="89" t="s">
        <v>258</v>
      </c>
      <c r="E132" s="90" t="s">
        <v>107</v>
      </c>
      <c r="F132" s="91">
        <v>2000</v>
      </c>
      <c r="G132" s="89" t="s">
        <v>400</v>
      </c>
    </row>
    <row r="133" spans="2:7" hidden="1" outlineLevel="1" x14ac:dyDescent="0.3">
      <c r="B133" s="87">
        <v>943548</v>
      </c>
      <c r="C133" s="88" t="str">
        <f t="shared" si="2"/>
        <v>Kaiser Florian 2003</v>
      </c>
      <c r="D133" s="89" t="s">
        <v>258</v>
      </c>
      <c r="E133" s="90" t="s">
        <v>231</v>
      </c>
      <c r="F133" s="91">
        <v>2003</v>
      </c>
      <c r="G133" s="89" t="s">
        <v>400</v>
      </c>
    </row>
    <row r="134" spans="2:7" hidden="1" outlineLevel="1" x14ac:dyDescent="0.3">
      <c r="B134" s="87">
        <v>102946</v>
      </c>
      <c r="C134" s="88" t="str">
        <f t="shared" si="2"/>
        <v>Kälin Louis 1946</v>
      </c>
      <c r="D134" s="89" t="s">
        <v>96</v>
      </c>
      <c r="E134" s="90" t="s">
        <v>97</v>
      </c>
      <c r="F134" s="91">
        <v>1946</v>
      </c>
      <c r="G134" s="89" t="s">
        <v>416</v>
      </c>
    </row>
    <row r="135" spans="2:7" hidden="1" outlineLevel="1" x14ac:dyDescent="0.3">
      <c r="B135" s="87">
        <v>943893</v>
      </c>
      <c r="C135" s="88" t="str">
        <f t="shared" si="2"/>
        <v>Kappeler Tristan 2009</v>
      </c>
      <c r="D135" s="89" t="s">
        <v>259</v>
      </c>
      <c r="E135" s="90" t="s">
        <v>260</v>
      </c>
      <c r="F135" s="91">
        <v>2009</v>
      </c>
      <c r="G135" s="89" t="s">
        <v>404</v>
      </c>
    </row>
    <row r="136" spans="2:7" hidden="1" outlineLevel="1" x14ac:dyDescent="0.3">
      <c r="B136" s="87">
        <v>13966</v>
      </c>
      <c r="C136" s="88" t="str">
        <f t="shared" si="2"/>
        <v>Kappeler Reinhard 1965</v>
      </c>
      <c r="D136" s="89" t="s">
        <v>259</v>
      </c>
      <c r="E136" s="90" t="s">
        <v>392</v>
      </c>
      <c r="F136" s="91">
        <v>1965</v>
      </c>
      <c r="G136" s="89" t="s">
        <v>404</v>
      </c>
    </row>
    <row r="137" spans="2:7" hidden="1" outlineLevel="1" x14ac:dyDescent="0.3">
      <c r="B137" s="87">
        <v>148240</v>
      </c>
      <c r="C137" s="88" t="str">
        <f t="shared" si="2"/>
        <v>Katschnig Alois 1963</v>
      </c>
      <c r="D137" s="89" t="s">
        <v>202</v>
      </c>
      <c r="E137" s="90" t="s">
        <v>261</v>
      </c>
      <c r="F137" s="91">
        <v>1963</v>
      </c>
      <c r="G137" s="89" t="s">
        <v>411</v>
      </c>
    </row>
    <row r="138" spans="2:7" hidden="1" outlineLevel="1" x14ac:dyDescent="0.3">
      <c r="B138" s="87">
        <v>736540</v>
      </c>
      <c r="C138" s="88" t="str">
        <f t="shared" si="2"/>
        <v>Katschnig Tamara 2002</v>
      </c>
      <c r="D138" s="89" t="s">
        <v>202</v>
      </c>
      <c r="E138" s="90" t="s">
        <v>325</v>
      </c>
      <c r="F138" s="91">
        <v>2002</v>
      </c>
      <c r="G138" s="89" t="s">
        <v>414</v>
      </c>
    </row>
    <row r="139" spans="2:7" hidden="1" outlineLevel="1" x14ac:dyDescent="0.3">
      <c r="B139" s="87">
        <v>19428</v>
      </c>
      <c r="C139" s="88" t="str">
        <f t="shared" si="2"/>
        <v>Kellenberger Fabio 2012</v>
      </c>
      <c r="D139" s="89" t="s">
        <v>98</v>
      </c>
      <c r="E139" s="90" t="s">
        <v>443</v>
      </c>
      <c r="F139" s="91">
        <v>2012</v>
      </c>
      <c r="G139" s="89" t="s">
        <v>404</v>
      </c>
    </row>
    <row r="140" spans="2:7" hidden="1" outlineLevel="1" x14ac:dyDescent="0.3">
      <c r="B140" s="87">
        <v>104130</v>
      </c>
      <c r="C140" s="88" t="str">
        <f t="shared" si="2"/>
        <v>Kellenberger Priska 1960</v>
      </c>
      <c r="D140" s="89" t="s">
        <v>98</v>
      </c>
      <c r="E140" s="90" t="s">
        <v>215</v>
      </c>
      <c r="F140" s="91">
        <v>1960</v>
      </c>
      <c r="G140" s="89" t="s">
        <v>419</v>
      </c>
    </row>
    <row r="141" spans="2:7" hidden="1" outlineLevel="1" x14ac:dyDescent="0.3">
      <c r="B141" s="87">
        <v>156017</v>
      </c>
      <c r="C141" s="88" t="str">
        <f t="shared" si="2"/>
        <v>Kellenberger Markus 1962</v>
      </c>
      <c r="D141" s="89" t="s">
        <v>98</v>
      </c>
      <c r="E141" s="90" t="s">
        <v>99</v>
      </c>
      <c r="F141" s="91">
        <v>1962</v>
      </c>
      <c r="G141" s="89" t="s">
        <v>419</v>
      </c>
    </row>
    <row r="142" spans="2:7" hidden="1" outlineLevel="1" x14ac:dyDescent="0.3">
      <c r="B142" s="87">
        <v>105746</v>
      </c>
      <c r="C142" s="88" t="str">
        <f t="shared" si="2"/>
        <v>Keller Matthias 1957</v>
      </c>
      <c r="D142" s="89" t="s">
        <v>262</v>
      </c>
      <c r="E142" s="90" t="s">
        <v>255</v>
      </c>
      <c r="F142" s="91">
        <v>1957</v>
      </c>
      <c r="G142" s="89" t="s">
        <v>408</v>
      </c>
    </row>
    <row r="143" spans="2:7" hidden="1" outlineLevel="1" x14ac:dyDescent="0.3">
      <c r="B143" s="87">
        <v>10234</v>
      </c>
      <c r="C143" s="88" t="str">
        <f t="shared" si="2"/>
        <v>Keller David 2008</v>
      </c>
      <c r="D143" s="89" t="s">
        <v>262</v>
      </c>
      <c r="E143" s="90" t="s">
        <v>342</v>
      </c>
      <c r="F143" s="91">
        <v>2008</v>
      </c>
      <c r="G143" s="89" t="s">
        <v>403</v>
      </c>
    </row>
    <row r="144" spans="2:7" hidden="1" outlineLevel="1" x14ac:dyDescent="0.3">
      <c r="B144" s="87">
        <v>102131</v>
      </c>
      <c r="C144" s="88" t="str">
        <f t="shared" si="2"/>
        <v>Kessler Hanspeter 1945</v>
      </c>
      <c r="D144" s="89" t="s">
        <v>100</v>
      </c>
      <c r="E144" s="90" t="s">
        <v>73</v>
      </c>
      <c r="F144" s="91">
        <v>1945</v>
      </c>
      <c r="G144" s="89" t="s">
        <v>403</v>
      </c>
    </row>
    <row r="145" spans="2:7" hidden="1" outlineLevel="1" x14ac:dyDescent="0.3">
      <c r="B145" s="87">
        <v>977911</v>
      </c>
      <c r="C145" s="88" t="str">
        <f t="shared" si="2"/>
        <v>Kessler Florian 2005</v>
      </c>
      <c r="D145" s="89" t="s">
        <v>100</v>
      </c>
      <c r="E145" s="90" t="s">
        <v>231</v>
      </c>
      <c r="F145" s="91">
        <v>2005</v>
      </c>
      <c r="G145" s="89" t="s">
        <v>403</v>
      </c>
    </row>
    <row r="146" spans="2:7" hidden="1" outlineLevel="1" x14ac:dyDescent="0.3">
      <c r="B146" s="87">
        <v>941477</v>
      </c>
      <c r="C146" s="88" t="str">
        <f t="shared" si="2"/>
        <v>Kessler Benjamin 2005</v>
      </c>
      <c r="D146" s="89" t="s">
        <v>100</v>
      </c>
      <c r="E146" s="90" t="s">
        <v>171</v>
      </c>
      <c r="F146" s="91">
        <v>2005</v>
      </c>
      <c r="G146" s="89" t="s">
        <v>403</v>
      </c>
    </row>
    <row r="147" spans="2:7" hidden="1" outlineLevel="1" x14ac:dyDescent="0.3">
      <c r="B147" s="87">
        <v>4503</v>
      </c>
      <c r="C147" s="88" t="str">
        <f t="shared" si="2"/>
        <v>Kessler Stephanie 1993</v>
      </c>
      <c r="D147" s="89" t="s">
        <v>100</v>
      </c>
      <c r="E147" s="90" t="s">
        <v>336</v>
      </c>
      <c r="F147" s="91">
        <v>1993</v>
      </c>
      <c r="G147" s="89" t="s">
        <v>408</v>
      </c>
    </row>
    <row r="148" spans="2:7" hidden="1" outlineLevel="1" x14ac:dyDescent="0.3">
      <c r="B148" s="87">
        <v>549590</v>
      </c>
      <c r="C148" s="88" t="str">
        <f t="shared" si="2"/>
        <v>Kessler Alex 1995</v>
      </c>
      <c r="D148" s="89" t="s">
        <v>100</v>
      </c>
      <c r="E148" s="90" t="s">
        <v>200</v>
      </c>
      <c r="F148" s="91">
        <v>1995</v>
      </c>
      <c r="G148" s="89" t="s">
        <v>408</v>
      </c>
    </row>
    <row r="149" spans="2:7" hidden="1" outlineLevel="1" x14ac:dyDescent="0.3">
      <c r="B149" s="87">
        <v>270858</v>
      </c>
      <c r="C149" s="88" t="str">
        <f t="shared" si="2"/>
        <v>Kloukas Wasilios 1983</v>
      </c>
      <c r="D149" s="89" t="s">
        <v>373</v>
      </c>
      <c r="E149" s="90" t="s">
        <v>374</v>
      </c>
      <c r="F149" s="91">
        <v>1983</v>
      </c>
      <c r="G149" s="89" t="s">
        <v>403</v>
      </c>
    </row>
    <row r="150" spans="2:7" hidden="1" outlineLevel="1" x14ac:dyDescent="0.3">
      <c r="B150" s="87">
        <v>103155</v>
      </c>
      <c r="C150" s="88" t="str">
        <f t="shared" si="2"/>
        <v>Knöfler Stefan 1980</v>
      </c>
      <c r="D150" s="89" t="s">
        <v>101</v>
      </c>
      <c r="E150" s="90" t="s">
        <v>56</v>
      </c>
      <c r="F150" s="91">
        <v>1980</v>
      </c>
      <c r="G150" s="89" t="s">
        <v>400</v>
      </c>
    </row>
    <row r="151" spans="2:7" hidden="1" outlineLevel="1" x14ac:dyDescent="0.3">
      <c r="B151" s="87">
        <v>998213</v>
      </c>
      <c r="C151" s="88" t="str">
        <f t="shared" si="2"/>
        <v>Knöfler Mateo 2010</v>
      </c>
      <c r="D151" s="89" t="s">
        <v>101</v>
      </c>
      <c r="E151" s="90" t="s">
        <v>444</v>
      </c>
      <c r="F151" s="91">
        <v>2010</v>
      </c>
      <c r="G151" s="89" t="s">
        <v>400</v>
      </c>
    </row>
    <row r="152" spans="2:7" hidden="1" outlineLevel="1" x14ac:dyDescent="0.3">
      <c r="B152" s="87">
        <v>212711</v>
      </c>
      <c r="C152" s="88" t="str">
        <f t="shared" si="2"/>
        <v>Knöfler Markus 1975</v>
      </c>
      <c r="D152" s="89" t="s">
        <v>101</v>
      </c>
      <c r="E152" s="90" t="s">
        <v>99</v>
      </c>
      <c r="F152" s="91">
        <v>1975</v>
      </c>
      <c r="G152" s="89" t="s">
        <v>420</v>
      </c>
    </row>
    <row r="153" spans="2:7" hidden="1" outlineLevel="1" x14ac:dyDescent="0.3">
      <c r="B153" s="87">
        <v>103151</v>
      </c>
      <c r="C153" s="88" t="str">
        <f t="shared" si="2"/>
        <v>Knöfler Fredy 1950</v>
      </c>
      <c r="D153" s="89" t="s">
        <v>101</v>
      </c>
      <c r="E153" s="90" t="s">
        <v>102</v>
      </c>
      <c r="F153" s="91">
        <v>1950</v>
      </c>
      <c r="G153" s="89" t="s">
        <v>430</v>
      </c>
    </row>
    <row r="154" spans="2:7" hidden="1" outlineLevel="1" x14ac:dyDescent="0.3">
      <c r="B154" s="87">
        <v>279523</v>
      </c>
      <c r="C154" s="88" t="str">
        <f t="shared" si="2"/>
        <v>Knöpfel Jakob 1989</v>
      </c>
      <c r="D154" s="89" t="s">
        <v>263</v>
      </c>
      <c r="E154" s="90" t="s">
        <v>161</v>
      </c>
      <c r="F154" s="91">
        <v>1989</v>
      </c>
      <c r="G154" s="89" t="s">
        <v>427</v>
      </c>
    </row>
    <row r="155" spans="2:7" hidden="1" outlineLevel="1" x14ac:dyDescent="0.3">
      <c r="B155" s="87">
        <v>208617</v>
      </c>
      <c r="C155" s="88" t="str">
        <f t="shared" si="2"/>
        <v>Knöpfel Heinrich 1963</v>
      </c>
      <c r="D155" s="89" t="s">
        <v>263</v>
      </c>
      <c r="E155" s="90" t="s">
        <v>264</v>
      </c>
      <c r="F155" s="91">
        <v>1963</v>
      </c>
      <c r="G155" s="89" t="s">
        <v>421</v>
      </c>
    </row>
    <row r="156" spans="2:7" hidden="1" outlineLevel="1" x14ac:dyDescent="0.3">
      <c r="B156" s="87">
        <v>208334</v>
      </c>
      <c r="C156" s="88" t="str">
        <f t="shared" si="2"/>
        <v>Knöpfel Robert 1957</v>
      </c>
      <c r="D156" s="89" t="s">
        <v>263</v>
      </c>
      <c r="E156" s="90" t="s">
        <v>40</v>
      </c>
      <c r="F156" s="91">
        <v>1957</v>
      </c>
      <c r="G156" s="89" t="s">
        <v>421</v>
      </c>
    </row>
    <row r="157" spans="2:7" hidden="1" outlineLevel="1" x14ac:dyDescent="0.3">
      <c r="B157" s="87">
        <v>10236</v>
      </c>
      <c r="C157" s="88" t="str">
        <f t="shared" si="2"/>
        <v>Knupp Andreas 2008</v>
      </c>
      <c r="D157" s="89" t="s">
        <v>445</v>
      </c>
      <c r="E157" s="90" t="s">
        <v>65</v>
      </c>
      <c r="F157" s="91">
        <v>2008</v>
      </c>
      <c r="G157" s="89" t="s">
        <v>403</v>
      </c>
    </row>
    <row r="158" spans="2:7" hidden="1" outlineLevel="1" x14ac:dyDescent="0.3">
      <c r="B158" s="87">
        <v>10238</v>
      </c>
      <c r="C158" s="88" t="str">
        <f t="shared" si="2"/>
        <v>Knupp Tobias 2008</v>
      </c>
      <c r="D158" s="89" t="s">
        <v>445</v>
      </c>
      <c r="E158" s="90" t="s">
        <v>224</v>
      </c>
      <c r="F158" s="91">
        <v>2008</v>
      </c>
      <c r="G158" s="89" t="s">
        <v>403</v>
      </c>
    </row>
    <row r="159" spans="2:7" hidden="1" outlineLevel="1" x14ac:dyDescent="0.3">
      <c r="B159" s="87">
        <v>226301</v>
      </c>
      <c r="C159" s="88" t="str">
        <f t="shared" si="2"/>
        <v>Kobler Mark 1985</v>
      </c>
      <c r="D159" s="89" t="s">
        <v>103</v>
      </c>
      <c r="E159" s="90" t="s">
        <v>117</v>
      </c>
      <c r="F159" s="91">
        <v>1985</v>
      </c>
      <c r="G159" s="89" t="s">
        <v>404</v>
      </c>
    </row>
    <row r="160" spans="2:7" hidden="1" outlineLevel="1" x14ac:dyDescent="0.3">
      <c r="B160" s="87">
        <v>225411</v>
      </c>
      <c r="C160" s="88" t="str">
        <f t="shared" si="2"/>
        <v>Kobler Silvano Franz 1960</v>
      </c>
      <c r="D160" s="89" t="s">
        <v>103</v>
      </c>
      <c r="E160" s="90" t="s">
        <v>104</v>
      </c>
      <c r="F160" s="91">
        <v>1960</v>
      </c>
      <c r="G160" s="89" t="s">
        <v>404</v>
      </c>
    </row>
    <row r="161" spans="2:7" hidden="1" outlineLevel="1" x14ac:dyDescent="0.3">
      <c r="B161" s="87">
        <v>226400</v>
      </c>
      <c r="C161" s="88" t="str">
        <f t="shared" si="2"/>
        <v>Kobler Stefan 1983</v>
      </c>
      <c r="D161" s="89" t="s">
        <v>103</v>
      </c>
      <c r="E161" s="90" t="s">
        <v>56</v>
      </c>
      <c r="F161" s="91">
        <v>1983</v>
      </c>
      <c r="G161" s="89" t="s">
        <v>404</v>
      </c>
    </row>
    <row r="162" spans="2:7" hidden="1" outlineLevel="1" x14ac:dyDescent="0.3">
      <c r="B162" s="87">
        <v>36331</v>
      </c>
      <c r="C162" s="88" t="str">
        <f t="shared" si="2"/>
        <v>Kolb Peter 1967</v>
      </c>
      <c r="D162" s="89" t="s">
        <v>446</v>
      </c>
      <c r="E162" s="90" t="s">
        <v>74</v>
      </c>
      <c r="F162" s="91">
        <v>1967</v>
      </c>
      <c r="G162" s="89" t="s">
        <v>426</v>
      </c>
    </row>
    <row r="163" spans="2:7" hidden="1" outlineLevel="1" x14ac:dyDescent="0.3">
      <c r="B163" s="87">
        <v>100204</v>
      </c>
      <c r="C163" s="88" t="str">
        <f t="shared" si="2"/>
        <v>Koller Andreas 1954</v>
      </c>
      <c r="D163" s="89" t="s">
        <v>105</v>
      </c>
      <c r="E163" s="90" t="s">
        <v>65</v>
      </c>
      <c r="F163" s="91">
        <v>1954</v>
      </c>
      <c r="G163" s="89" t="s">
        <v>416</v>
      </c>
    </row>
    <row r="164" spans="2:7" hidden="1" outlineLevel="1" x14ac:dyDescent="0.3">
      <c r="B164" s="87">
        <v>221826</v>
      </c>
      <c r="C164" s="88" t="str">
        <f t="shared" si="2"/>
        <v>Koller Remo 1988</v>
      </c>
      <c r="D164" s="89" t="s">
        <v>105</v>
      </c>
      <c r="E164" s="90" t="s">
        <v>250</v>
      </c>
      <c r="F164" s="91">
        <v>1988</v>
      </c>
      <c r="G164" s="89" t="s">
        <v>405</v>
      </c>
    </row>
    <row r="165" spans="2:7" hidden="1" outlineLevel="1" x14ac:dyDescent="0.3">
      <c r="B165" s="87">
        <v>117512</v>
      </c>
      <c r="C165" s="88" t="str">
        <f t="shared" si="2"/>
        <v>Krüsi Markus 1980</v>
      </c>
      <c r="D165" s="89" t="s">
        <v>265</v>
      </c>
      <c r="E165" s="90" t="s">
        <v>99</v>
      </c>
      <c r="F165" s="91">
        <v>1980</v>
      </c>
      <c r="G165" s="89" t="s">
        <v>405</v>
      </c>
    </row>
    <row r="166" spans="2:7" hidden="1" outlineLevel="1" x14ac:dyDescent="0.3">
      <c r="B166" s="87">
        <v>463809</v>
      </c>
      <c r="C166" s="88" t="str">
        <f t="shared" si="2"/>
        <v>Kuchler Jennifer 1993</v>
      </c>
      <c r="D166" s="89" t="s">
        <v>106</v>
      </c>
      <c r="E166" s="90" t="s">
        <v>107</v>
      </c>
      <c r="F166" s="91">
        <v>1993</v>
      </c>
      <c r="G166" s="89" t="s">
        <v>408</v>
      </c>
    </row>
    <row r="167" spans="2:7" hidden="1" outlineLevel="1" x14ac:dyDescent="0.3">
      <c r="B167" s="87">
        <v>30784</v>
      </c>
      <c r="C167" s="88" t="str">
        <f t="shared" si="2"/>
        <v>Küchler Johann 2008</v>
      </c>
      <c r="D167" s="89" t="s">
        <v>447</v>
      </c>
      <c r="E167" s="90" t="s">
        <v>402</v>
      </c>
      <c r="F167" s="91">
        <v>2008</v>
      </c>
      <c r="G167" s="89" t="s">
        <v>408</v>
      </c>
    </row>
    <row r="168" spans="2:7" hidden="1" outlineLevel="1" x14ac:dyDescent="0.3">
      <c r="B168" s="87">
        <v>225412</v>
      </c>
      <c r="C168" s="88" t="str">
        <f t="shared" si="2"/>
        <v>Künzler Hans 1959</v>
      </c>
      <c r="D168" s="89" t="s">
        <v>108</v>
      </c>
      <c r="E168" s="90" t="s">
        <v>68</v>
      </c>
      <c r="F168" s="91">
        <v>1959</v>
      </c>
      <c r="G168" s="89" t="s">
        <v>404</v>
      </c>
    </row>
    <row r="169" spans="2:7" hidden="1" outlineLevel="1" x14ac:dyDescent="0.3">
      <c r="B169" s="87">
        <v>784675</v>
      </c>
      <c r="C169" s="88" t="str">
        <f t="shared" si="2"/>
        <v>Künzler Simona 2003</v>
      </c>
      <c r="D169" s="89" t="s">
        <v>108</v>
      </c>
      <c r="E169" s="90" t="s">
        <v>217</v>
      </c>
      <c r="F169" s="91">
        <v>2003</v>
      </c>
      <c r="G169" s="89" t="s">
        <v>404</v>
      </c>
    </row>
    <row r="170" spans="2:7" hidden="1" outlineLevel="1" x14ac:dyDescent="0.3">
      <c r="B170" s="87">
        <v>833643</v>
      </c>
      <c r="C170" s="88" t="str">
        <f t="shared" si="2"/>
        <v>Labiano Demetrio 1974</v>
      </c>
      <c r="D170" s="89" t="s">
        <v>266</v>
      </c>
      <c r="E170" s="90" t="s">
        <v>267</v>
      </c>
      <c r="F170" s="91">
        <v>1974</v>
      </c>
      <c r="G170" s="89" t="s">
        <v>421</v>
      </c>
    </row>
    <row r="171" spans="2:7" hidden="1" outlineLevel="1" x14ac:dyDescent="0.3">
      <c r="B171" s="87">
        <v>486600</v>
      </c>
      <c r="C171" s="88" t="str">
        <f t="shared" si="2"/>
        <v>Lämmler Fabian 1989</v>
      </c>
      <c r="D171" s="89" t="s">
        <v>109</v>
      </c>
      <c r="E171" s="90" t="s">
        <v>110</v>
      </c>
      <c r="F171" s="91">
        <v>1989</v>
      </c>
      <c r="G171" s="89" t="s">
        <v>417</v>
      </c>
    </row>
    <row r="172" spans="2:7" hidden="1" outlineLevel="1" x14ac:dyDescent="0.3">
      <c r="B172" s="87">
        <v>397364</v>
      </c>
      <c r="C172" s="88" t="str">
        <f t="shared" si="2"/>
        <v>Lämmler-Hauser Maja 1991</v>
      </c>
      <c r="D172" s="89" t="s">
        <v>380</v>
      </c>
      <c r="E172" s="90" t="s">
        <v>210</v>
      </c>
      <c r="F172" s="91">
        <v>1991</v>
      </c>
      <c r="G172" s="89" t="s">
        <v>417</v>
      </c>
    </row>
    <row r="173" spans="2:7" hidden="1" outlineLevel="1" x14ac:dyDescent="0.3">
      <c r="B173" s="87">
        <v>19034</v>
      </c>
      <c r="C173" s="88" t="str">
        <f t="shared" si="2"/>
        <v>Lang Angelina 2006</v>
      </c>
      <c r="D173" s="89" t="s">
        <v>448</v>
      </c>
      <c r="E173" s="90" t="s">
        <v>449</v>
      </c>
      <c r="F173" s="91">
        <v>2006</v>
      </c>
      <c r="G173" s="89" t="s">
        <v>408</v>
      </c>
    </row>
    <row r="174" spans="2:7" hidden="1" outlineLevel="1" x14ac:dyDescent="0.3">
      <c r="B174" s="87">
        <v>812891</v>
      </c>
      <c r="C174" s="88" t="str">
        <f t="shared" si="2"/>
        <v>Langenauer Jan 2004</v>
      </c>
      <c r="D174" s="89" t="s">
        <v>111</v>
      </c>
      <c r="E174" s="90" t="s">
        <v>90</v>
      </c>
      <c r="F174" s="91">
        <v>2004</v>
      </c>
      <c r="G174" s="89" t="s">
        <v>426</v>
      </c>
    </row>
    <row r="175" spans="2:7" hidden="1" outlineLevel="1" x14ac:dyDescent="0.3">
      <c r="B175" s="87">
        <v>230323</v>
      </c>
      <c r="C175" s="88" t="str">
        <f t="shared" si="2"/>
        <v>Langenauer Alfred 1950</v>
      </c>
      <c r="D175" s="89" t="s">
        <v>111</v>
      </c>
      <c r="E175" s="90" t="s">
        <v>112</v>
      </c>
      <c r="F175" s="91">
        <v>1950</v>
      </c>
      <c r="G175" s="89" t="s">
        <v>414</v>
      </c>
    </row>
    <row r="176" spans="2:7" hidden="1" outlineLevel="1" x14ac:dyDescent="0.3">
      <c r="B176" s="87">
        <v>227569</v>
      </c>
      <c r="C176" s="88" t="str">
        <f t="shared" si="2"/>
        <v>Langenauer Urs 1971</v>
      </c>
      <c r="D176" s="89" t="s">
        <v>111</v>
      </c>
      <c r="E176" s="90" t="s">
        <v>225</v>
      </c>
      <c r="F176" s="91">
        <v>1971</v>
      </c>
      <c r="G176" s="89" t="s">
        <v>426</v>
      </c>
    </row>
    <row r="177" spans="2:7" hidden="1" outlineLevel="1" x14ac:dyDescent="0.3">
      <c r="B177" s="87">
        <v>14328</v>
      </c>
      <c r="C177" s="88" t="str">
        <f t="shared" si="2"/>
        <v>Lath Florian 1985</v>
      </c>
      <c r="D177" s="89" t="s">
        <v>355</v>
      </c>
      <c r="E177" s="90" t="s">
        <v>231</v>
      </c>
      <c r="F177" s="91">
        <v>1985</v>
      </c>
      <c r="G177" s="89" t="s">
        <v>420</v>
      </c>
    </row>
    <row r="178" spans="2:7" hidden="1" outlineLevel="1" x14ac:dyDescent="0.3">
      <c r="B178" s="87">
        <v>890142</v>
      </c>
      <c r="C178" s="88" t="str">
        <f t="shared" si="2"/>
        <v>Lehmann Gerhard 1948</v>
      </c>
      <c r="D178" s="89" t="s">
        <v>390</v>
      </c>
      <c r="E178" s="90" t="s">
        <v>391</v>
      </c>
      <c r="F178" s="91">
        <v>1948</v>
      </c>
      <c r="G178" s="89" t="s">
        <v>430</v>
      </c>
    </row>
    <row r="179" spans="2:7" hidden="1" outlineLevel="1" x14ac:dyDescent="0.3">
      <c r="B179" s="87">
        <v>905668</v>
      </c>
      <c r="C179" s="88" t="str">
        <f t="shared" si="2"/>
        <v>Locher Mike 2002</v>
      </c>
      <c r="D179" s="89" t="s">
        <v>268</v>
      </c>
      <c r="E179" s="90" t="s">
        <v>248</v>
      </c>
      <c r="F179" s="91">
        <v>2002</v>
      </c>
      <c r="G179" s="89" t="s">
        <v>403</v>
      </c>
    </row>
    <row r="180" spans="2:7" hidden="1" outlineLevel="1" x14ac:dyDescent="0.3">
      <c r="B180" s="87">
        <v>112579</v>
      </c>
      <c r="C180" s="88" t="str">
        <f t="shared" si="2"/>
        <v>Looser Serge 1979</v>
      </c>
      <c r="D180" s="89" t="s">
        <v>113</v>
      </c>
      <c r="E180" s="90" t="s">
        <v>114</v>
      </c>
      <c r="F180" s="91">
        <v>1979</v>
      </c>
      <c r="G180" s="89" t="s">
        <v>404</v>
      </c>
    </row>
    <row r="181" spans="2:7" hidden="1" outlineLevel="1" x14ac:dyDescent="0.3">
      <c r="B181" s="87">
        <v>261545</v>
      </c>
      <c r="C181" s="88" t="str">
        <f t="shared" si="2"/>
        <v>Lutz Diego 1984</v>
      </c>
      <c r="D181" s="89" t="s">
        <v>115</v>
      </c>
      <c r="E181" s="90" t="s">
        <v>116</v>
      </c>
      <c r="F181" s="91">
        <v>1984</v>
      </c>
      <c r="G181" s="89" t="s">
        <v>417</v>
      </c>
    </row>
    <row r="182" spans="2:7" hidden="1" outlineLevel="1" x14ac:dyDescent="0.3">
      <c r="B182" s="87">
        <v>236080</v>
      </c>
      <c r="C182" s="88" t="str">
        <f t="shared" si="2"/>
        <v>Lutz Hans 1984</v>
      </c>
      <c r="D182" s="89" t="s">
        <v>115</v>
      </c>
      <c r="E182" s="90" t="s">
        <v>68</v>
      </c>
      <c r="F182" s="91">
        <v>1984</v>
      </c>
      <c r="G182" s="89" t="s">
        <v>403</v>
      </c>
    </row>
    <row r="183" spans="2:7" hidden="1" outlineLevel="1" x14ac:dyDescent="0.3">
      <c r="B183" s="87">
        <v>946662</v>
      </c>
      <c r="C183" s="88" t="str">
        <f t="shared" si="2"/>
        <v>Lutz Thomas 2007</v>
      </c>
      <c r="D183" s="89" t="s">
        <v>115</v>
      </c>
      <c r="E183" s="90" t="s">
        <v>155</v>
      </c>
      <c r="F183" s="91">
        <v>2007</v>
      </c>
      <c r="G183" s="89" t="s">
        <v>403</v>
      </c>
    </row>
    <row r="184" spans="2:7" hidden="1" outlineLevel="1" x14ac:dyDescent="0.3">
      <c r="B184" s="87">
        <v>294300</v>
      </c>
      <c r="C184" s="88" t="str">
        <f t="shared" si="2"/>
        <v>Lutz-Bretscher Heidi 1983</v>
      </c>
      <c r="D184" s="89" t="s">
        <v>270</v>
      </c>
      <c r="E184" s="90" t="s">
        <v>271</v>
      </c>
      <c r="F184" s="91">
        <v>1983</v>
      </c>
      <c r="G184" s="89" t="s">
        <v>417</v>
      </c>
    </row>
    <row r="185" spans="2:7" hidden="1" outlineLevel="1" x14ac:dyDescent="0.3">
      <c r="B185" s="87">
        <v>26100</v>
      </c>
      <c r="C185" s="88" t="str">
        <f t="shared" si="2"/>
        <v>Manser Valentin 2009</v>
      </c>
      <c r="D185" s="89" t="s">
        <v>272</v>
      </c>
      <c r="E185" s="90" t="s">
        <v>183</v>
      </c>
      <c r="F185" s="91">
        <v>2009</v>
      </c>
      <c r="G185" s="89" t="s">
        <v>400</v>
      </c>
    </row>
    <row r="186" spans="2:7" hidden="1" outlineLevel="1" x14ac:dyDescent="0.3">
      <c r="B186" s="87">
        <v>905665</v>
      </c>
      <c r="C186" s="88" t="str">
        <f t="shared" si="2"/>
        <v>Manser Marino 2003</v>
      </c>
      <c r="D186" s="89" t="s">
        <v>272</v>
      </c>
      <c r="E186" s="90" t="s">
        <v>273</v>
      </c>
      <c r="F186" s="91">
        <v>2003</v>
      </c>
      <c r="G186" s="89" t="s">
        <v>403</v>
      </c>
    </row>
    <row r="187" spans="2:7" hidden="1" outlineLevel="1" x14ac:dyDescent="0.3">
      <c r="B187" s="87">
        <v>827426</v>
      </c>
      <c r="C187" s="88" t="str">
        <f t="shared" si="2"/>
        <v>Manser Urs 2003</v>
      </c>
      <c r="D187" s="89" t="s">
        <v>272</v>
      </c>
      <c r="E187" s="90" t="s">
        <v>225</v>
      </c>
      <c r="F187" s="91">
        <v>2003</v>
      </c>
      <c r="G187" s="89" t="s">
        <v>400</v>
      </c>
    </row>
    <row r="188" spans="2:7" hidden="1" outlineLevel="1" x14ac:dyDescent="0.3">
      <c r="B188" s="87">
        <v>10239</v>
      </c>
      <c r="C188" s="88" t="str">
        <f t="shared" si="2"/>
        <v>Manser Melanie 2008</v>
      </c>
      <c r="D188" s="89" t="s">
        <v>272</v>
      </c>
      <c r="E188" s="90" t="s">
        <v>381</v>
      </c>
      <c r="F188" s="91">
        <v>2008</v>
      </c>
      <c r="G188" s="89" t="s">
        <v>403</v>
      </c>
    </row>
    <row r="189" spans="2:7" hidden="1" outlineLevel="1" x14ac:dyDescent="0.3">
      <c r="B189" s="87">
        <v>105752</v>
      </c>
      <c r="C189" s="88" t="str">
        <f t="shared" si="2"/>
        <v>Marolf Walter 1944</v>
      </c>
      <c r="D189" s="89" t="s">
        <v>118</v>
      </c>
      <c r="E189" s="90" t="s">
        <v>119</v>
      </c>
      <c r="F189" s="91">
        <v>1944</v>
      </c>
      <c r="G189" s="89" t="s">
        <v>408</v>
      </c>
    </row>
    <row r="190" spans="2:7" hidden="1" outlineLevel="1" x14ac:dyDescent="0.3">
      <c r="B190" s="87">
        <v>184061</v>
      </c>
      <c r="C190" s="88" t="str">
        <f t="shared" si="2"/>
        <v>Marti Andreas 1977</v>
      </c>
      <c r="D190" s="89" t="s">
        <v>120</v>
      </c>
      <c r="E190" s="90" t="s">
        <v>65</v>
      </c>
      <c r="F190" s="91">
        <v>1977</v>
      </c>
      <c r="G190" s="89" t="s">
        <v>405</v>
      </c>
    </row>
    <row r="191" spans="2:7" hidden="1" outlineLevel="1" x14ac:dyDescent="0.3">
      <c r="B191" s="87">
        <v>184062</v>
      </c>
      <c r="C191" s="88" t="str">
        <f t="shared" si="2"/>
        <v>Marti Werner 1952</v>
      </c>
      <c r="D191" s="89" t="s">
        <v>120</v>
      </c>
      <c r="E191" s="90" t="s">
        <v>54</v>
      </c>
      <c r="F191" s="91">
        <v>1952</v>
      </c>
      <c r="G191" s="89" t="s">
        <v>405</v>
      </c>
    </row>
    <row r="192" spans="2:7" hidden="1" outlineLevel="1" x14ac:dyDescent="0.3">
      <c r="B192" s="87">
        <v>310067</v>
      </c>
      <c r="C192" s="88" t="str">
        <f t="shared" si="2"/>
        <v>Mathis Maria 1988</v>
      </c>
      <c r="D192" s="89" t="s">
        <v>388</v>
      </c>
      <c r="E192" s="90" t="s">
        <v>389</v>
      </c>
      <c r="F192" s="91">
        <v>1988</v>
      </c>
      <c r="G192" s="89" t="s">
        <v>426</v>
      </c>
    </row>
    <row r="193" spans="2:7" hidden="1" outlineLevel="1" x14ac:dyDescent="0.3">
      <c r="B193" s="87">
        <v>12319</v>
      </c>
      <c r="C193" s="88" t="str">
        <f t="shared" si="2"/>
        <v>Matter Norina 2010</v>
      </c>
      <c r="D193" s="89" t="s">
        <v>450</v>
      </c>
      <c r="E193" s="90" t="s">
        <v>451</v>
      </c>
      <c r="F193" s="91">
        <v>2010</v>
      </c>
      <c r="G193" s="89" t="s">
        <v>420</v>
      </c>
    </row>
    <row r="194" spans="2:7" hidden="1" outlineLevel="1" x14ac:dyDescent="0.3">
      <c r="B194" s="87">
        <v>258739</v>
      </c>
      <c r="C194" s="88" t="str">
        <f t="shared" si="2"/>
        <v>Meier Christian 1984</v>
      </c>
      <c r="D194" s="89" t="s">
        <v>212</v>
      </c>
      <c r="E194" s="90" t="s">
        <v>78</v>
      </c>
      <c r="F194" s="91">
        <v>1984</v>
      </c>
      <c r="G194" s="89" t="s">
        <v>420</v>
      </c>
    </row>
    <row r="195" spans="2:7" hidden="1" outlineLevel="1" x14ac:dyDescent="0.3">
      <c r="B195" s="87">
        <v>212715</v>
      </c>
      <c r="C195" s="88" t="str">
        <f t="shared" si="2"/>
        <v>Meier Gerda 1954</v>
      </c>
      <c r="D195" s="89" t="s">
        <v>212</v>
      </c>
      <c r="E195" s="90" t="s">
        <v>275</v>
      </c>
      <c r="F195" s="91">
        <v>1954</v>
      </c>
      <c r="G195" s="89" t="s">
        <v>420</v>
      </c>
    </row>
    <row r="196" spans="2:7" hidden="1" outlineLevel="1" x14ac:dyDescent="0.3">
      <c r="B196" s="87">
        <v>258743</v>
      </c>
      <c r="C196" s="88" t="str">
        <f t="shared" ref="C196:C259" si="3">CONCATENATE(D196," ",E196," ",F196,)</f>
        <v>Meier Werner 1983</v>
      </c>
      <c r="D196" s="89" t="s">
        <v>212</v>
      </c>
      <c r="E196" s="90" t="s">
        <v>54</v>
      </c>
      <c r="F196" s="91">
        <v>1983</v>
      </c>
      <c r="G196" s="89" t="s">
        <v>420</v>
      </c>
    </row>
    <row r="197" spans="2:7" hidden="1" outlineLevel="1" x14ac:dyDescent="0.3">
      <c r="B197" s="87">
        <v>308094</v>
      </c>
      <c r="C197" s="88" t="str">
        <f t="shared" si="3"/>
        <v>Meier Daniel 1987</v>
      </c>
      <c r="D197" s="89" t="s">
        <v>212</v>
      </c>
      <c r="E197" s="90" t="s">
        <v>57</v>
      </c>
      <c r="F197" s="91">
        <v>1987</v>
      </c>
      <c r="G197" s="89" t="s">
        <v>420</v>
      </c>
    </row>
    <row r="198" spans="2:7" hidden="1" outlineLevel="1" x14ac:dyDescent="0.3">
      <c r="B198" s="87">
        <v>258741</v>
      </c>
      <c r="C198" s="88" t="str">
        <f t="shared" si="3"/>
        <v>Meier Werner 1956</v>
      </c>
      <c r="D198" s="89" t="s">
        <v>212</v>
      </c>
      <c r="E198" s="90" t="s">
        <v>54</v>
      </c>
      <c r="F198" s="91">
        <v>1956</v>
      </c>
      <c r="G198" s="89" t="s">
        <v>420</v>
      </c>
    </row>
    <row r="199" spans="2:7" hidden="1" outlineLevel="1" x14ac:dyDescent="0.3">
      <c r="B199" s="87">
        <v>148241</v>
      </c>
      <c r="C199" s="88" t="str">
        <f t="shared" si="3"/>
        <v>Meier Alfred 1943</v>
      </c>
      <c r="D199" s="89" t="s">
        <v>212</v>
      </c>
      <c r="E199" s="90" t="s">
        <v>112</v>
      </c>
      <c r="F199" s="91">
        <v>1943</v>
      </c>
      <c r="G199" s="89" t="s">
        <v>411</v>
      </c>
    </row>
    <row r="200" spans="2:7" hidden="1" outlineLevel="1" x14ac:dyDescent="0.3">
      <c r="B200" s="87">
        <v>222337</v>
      </c>
      <c r="C200" s="88" t="str">
        <f t="shared" si="3"/>
        <v>Meier Jakob 1970</v>
      </c>
      <c r="D200" s="89" t="s">
        <v>212</v>
      </c>
      <c r="E200" s="90" t="s">
        <v>161</v>
      </c>
      <c r="F200" s="91">
        <v>1970</v>
      </c>
      <c r="G200" s="89" t="s">
        <v>427</v>
      </c>
    </row>
    <row r="201" spans="2:7" hidden="1" outlineLevel="1" x14ac:dyDescent="0.3">
      <c r="B201" s="87">
        <v>212714</v>
      </c>
      <c r="C201" s="88" t="str">
        <f t="shared" si="3"/>
        <v>Meier Kurt 1942</v>
      </c>
      <c r="D201" s="89" t="s">
        <v>212</v>
      </c>
      <c r="E201" s="90" t="s">
        <v>44</v>
      </c>
      <c r="F201" s="91">
        <v>1942</v>
      </c>
      <c r="G201" s="89" t="s">
        <v>420</v>
      </c>
    </row>
    <row r="202" spans="2:7" hidden="1" outlineLevel="1" x14ac:dyDescent="0.3">
      <c r="B202" s="87">
        <v>905666</v>
      </c>
      <c r="C202" s="88" t="str">
        <f t="shared" si="3"/>
        <v>Meier Astrid 2002</v>
      </c>
      <c r="D202" s="89" t="s">
        <v>212</v>
      </c>
      <c r="E202" s="90" t="s">
        <v>274</v>
      </c>
      <c r="F202" s="91">
        <v>2002</v>
      </c>
      <c r="G202" s="89" t="s">
        <v>403</v>
      </c>
    </row>
    <row r="203" spans="2:7" hidden="1" outlineLevel="1" x14ac:dyDescent="0.3">
      <c r="B203" s="87">
        <v>148242</v>
      </c>
      <c r="C203" s="88" t="str">
        <f t="shared" si="3"/>
        <v>Meier Christoph 1974</v>
      </c>
      <c r="D203" s="89" t="s">
        <v>212</v>
      </c>
      <c r="E203" s="90" t="s">
        <v>140</v>
      </c>
      <c r="F203" s="91">
        <v>1974</v>
      </c>
      <c r="G203" s="89" t="s">
        <v>411</v>
      </c>
    </row>
    <row r="204" spans="2:7" hidden="1" outlineLevel="1" x14ac:dyDescent="0.3">
      <c r="B204" s="87">
        <v>31421</v>
      </c>
      <c r="C204" s="88" t="str">
        <f t="shared" si="3"/>
        <v>Meier Miriam 1977</v>
      </c>
      <c r="D204" s="89" t="s">
        <v>212</v>
      </c>
      <c r="E204" s="90" t="s">
        <v>127</v>
      </c>
      <c r="F204" s="91">
        <v>1977</v>
      </c>
      <c r="G204" s="89" t="s">
        <v>411</v>
      </c>
    </row>
    <row r="205" spans="2:7" hidden="1" outlineLevel="1" x14ac:dyDescent="0.3">
      <c r="B205" s="87">
        <v>102953</v>
      </c>
      <c r="C205" s="88" t="str">
        <f t="shared" si="3"/>
        <v>Menzi Fritz 1945</v>
      </c>
      <c r="D205" s="89" t="s">
        <v>205</v>
      </c>
      <c r="E205" s="90" t="s">
        <v>206</v>
      </c>
      <c r="F205" s="91">
        <v>1945</v>
      </c>
      <c r="G205" s="89" t="s">
        <v>403</v>
      </c>
    </row>
    <row r="206" spans="2:7" hidden="1" outlineLevel="1" x14ac:dyDescent="0.3">
      <c r="B206" s="87">
        <v>102787</v>
      </c>
      <c r="C206" s="88" t="str">
        <f t="shared" si="3"/>
        <v>Merz Ueli 1968</v>
      </c>
      <c r="D206" s="89" t="s">
        <v>276</v>
      </c>
      <c r="E206" s="90" t="s">
        <v>135</v>
      </c>
      <c r="F206" s="91">
        <v>1968</v>
      </c>
      <c r="G206" s="89" t="s">
        <v>415</v>
      </c>
    </row>
    <row r="207" spans="2:7" hidden="1" outlineLevel="1" x14ac:dyDescent="0.3">
      <c r="B207" s="87">
        <v>843458</v>
      </c>
      <c r="C207" s="88" t="str">
        <f t="shared" si="3"/>
        <v>Merz Nathanael 2002</v>
      </c>
      <c r="D207" s="89" t="s">
        <v>276</v>
      </c>
      <c r="E207" s="90" t="s">
        <v>277</v>
      </c>
      <c r="F207" s="91">
        <v>2002</v>
      </c>
      <c r="G207" s="89" t="s">
        <v>419</v>
      </c>
    </row>
    <row r="208" spans="2:7" hidden="1" outlineLevel="1" x14ac:dyDescent="0.3">
      <c r="B208" s="87">
        <v>187316</v>
      </c>
      <c r="C208" s="88" t="str">
        <f t="shared" si="3"/>
        <v>Mettler Josua 1959</v>
      </c>
      <c r="D208" s="89" t="s">
        <v>121</v>
      </c>
      <c r="E208" s="90" t="s">
        <v>122</v>
      </c>
      <c r="F208" s="91">
        <v>1959</v>
      </c>
      <c r="G208" s="89" t="s">
        <v>426</v>
      </c>
    </row>
    <row r="209" spans="2:7" hidden="1" outlineLevel="1" x14ac:dyDescent="0.3">
      <c r="B209" s="87">
        <v>187329</v>
      </c>
      <c r="C209" s="88" t="str">
        <f t="shared" si="3"/>
        <v>Mettler Christian 1980</v>
      </c>
      <c r="D209" s="89" t="s">
        <v>121</v>
      </c>
      <c r="E209" s="90" t="s">
        <v>78</v>
      </c>
      <c r="F209" s="91">
        <v>1980</v>
      </c>
      <c r="G209" s="89" t="s">
        <v>426</v>
      </c>
    </row>
    <row r="210" spans="2:7" hidden="1" outlineLevel="1" x14ac:dyDescent="0.3">
      <c r="B210" s="87">
        <v>27295</v>
      </c>
      <c r="C210" s="88" t="str">
        <f t="shared" si="3"/>
        <v>Michel Dennis 2010</v>
      </c>
      <c r="D210" s="89" t="s">
        <v>452</v>
      </c>
      <c r="E210" s="90" t="s">
        <v>453</v>
      </c>
      <c r="F210" s="91">
        <v>2010</v>
      </c>
      <c r="G210" s="89" t="s">
        <v>408</v>
      </c>
    </row>
    <row r="211" spans="2:7" hidden="1" outlineLevel="1" x14ac:dyDescent="0.3">
      <c r="B211" s="87">
        <v>112856</v>
      </c>
      <c r="C211" s="88" t="str">
        <f t="shared" si="3"/>
        <v>Mohsin-Höhener Sandra 1987</v>
      </c>
      <c r="D211" s="89" t="s">
        <v>278</v>
      </c>
      <c r="E211" s="90" t="s">
        <v>41</v>
      </c>
      <c r="F211" s="91">
        <v>1987</v>
      </c>
      <c r="G211" s="89" t="s">
        <v>414</v>
      </c>
    </row>
    <row r="212" spans="2:7" hidden="1" outlineLevel="1" x14ac:dyDescent="0.3">
      <c r="B212" s="87">
        <v>891365</v>
      </c>
      <c r="C212" s="88" t="str">
        <f t="shared" si="3"/>
        <v>Moser Urs 1970</v>
      </c>
      <c r="D212" s="89" t="s">
        <v>279</v>
      </c>
      <c r="E212" s="90" t="s">
        <v>225</v>
      </c>
      <c r="F212" s="91">
        <v>1970</v>
      </c>
      <c r="G212" s="89" t="s">
        <v>419</v>
      </c>
    </row>
    <row r="213" spans="2:7" hidden="1" outlineLevel="1" x14ac:dyDescent="0.3">
      <c r="B213" s="87">
        <v>848161</v>
      </c>
      <c r="C213" s="88" t="str">
        <f t="shared" si="3"/>
        <v>Moser Lukas 2002</v>
      </c>
      <c r="D213" s="89" t="s">
        <v>279</v>
      </c>
      <c r="E213" s="90" t="s">
        <v>186</v>
      </c>
      <c r="F213" s="91">
        <v>2002</v>
      </c>
      <c r="G213" s="89" t="s">
        <v>419</v>
      </c>
    </row>
    <row r="214" spans="2:7" hidden="1" outlineLevel="1" x14ac:dyDescent="0.3">
      <c r="B214" s="87">
        <v>225628</v>
      </c>
      <c r="C214" s="88" t="str">
        <f t="shared" si="3"/>
        <v>Mosimann Franz 1949</v>
      </c>
      <c r="D214" s="89" t="s">
        <v>281</v>
      </c>
      <c r="E214" s="90" t="s">
        <v>72</v>
      </c>
      <c r="F214" s="91">
        <v>1949</v>
      </c>
      <c r="G214" s="89" t="s">
        <v>414</v>
      </c>
    </row>
    <row r="215" spans="2:7" hidden="1" outlineLevel="1" x14ac:dyDescent="0.3">
      <c r="B215" s="87">
        <v>184066</v>
      </c>
      <c r="C215" s="88" t="str">
        <f t="shared" si="3"/>
        <v>Müller Patrick 1977</v>
      </c>
      <c r="D215" s="89" t="s">
        <v>282</v>
      </c>
      <c r="E215" s="90" t="s">
        <v>221</v>
      </c>
      <c r="F215" s="91">
        <v>1977</v>
      </c>
      <c r="G215" s="89" t="s">
        <v>405</v>
      </c>
    </row>
    <row r="216" spans="2:7" hidden="1" outlineLevel="1" x14ac:dyDescent="0.3">
      <c r="B216" s="87">
        <v>106095</v>
      </c>
      <c r="C216" s="88" t="str">
        <f t="shared" si="3"/>
        <v>Müller Marcel 1977</v>
      </c>
      <c r="D216" s="89" t="s">
        <v>282</v>
      </c>
      <c r="E216" s="90" t="s">
        <v>239</v>
      </c>
      <c r="F216" s="91">
        <v>1977</v>
      </c>
      <c r="G216" s="89" t="s">
        <v>427</v>
      </c>
    </row>
    <row r="217" spans="2:7" hidden="1" outlineLevel="1" x14ac:dyDescent="0.3">
      <c r="B217" s="87">
        <v>327989</v>
      </c>
      <c r="C217" s="88" t="str">
        <f t="shared" si="3"/>
        <v>Müller Lukas 1995</v>
      </c>
      <c r="D217" s="89" t="s">
        <v>282</v>
      </c>
      <c r="E217" s="90" t="s">
        <v>186</v>
      </c>
      <c r="F217" s="91">
        <v>1995</v>
      </c>
      <c r="G217" s="89" t="s">
        <v>427</v>
      </c>
    </row>
    <row r="218" spans="2:7" hidden="1" outlineLevel="1" x14ac:dyDescent="0.3">
      <c r="B218" s="87">
        <v>589647</v>
      </c>
      <c r="C218" s="88" t="str">
        <f t="shared" si="3"/>
        <v>Musche Peter 1988</v>
      </c>
      <c r="D218" s="89" t="s">
        <v>283</v>
      </c>
      <c r="E218" s="90" t="s">
        <v>74</v>
      </c>
      <c r="F218" s="91">
        <v>1988</v>
      </c>
      <c r="G218" s="89" t="s">
        <v>420</v>
      </c>
    </row>
    <row r="219" spans="2:7" hidden="1" outlineLevel="1" x14ac:dyDescent="0.3">
      <c r="B219" s="87">
        <v>23327</v>
      </c>
      <c r="C219" s="88" t="str">
        <f t="shared" si="3"/>
        <v>Musumeci Roberto 1973</v>
      </c>
      <c r="D219" s="89" t="s">
        <v>346</v>
      </c>
      <c r="E219" s="90" t="s">
        <v>347</v>
      </c>
      <c r="F219" s="91">
        <v>1973</v>
      </c>
      <c r="G219" s="89" t="s">
        <v>420</v>
      </c>
    </row>
    <row r="220" spans="2:7" hidden="1" outlineLevel="1" x14ac:dyDescent="0.3">
      <c r="B220" s="87">
        <v>184068</v>
      </c>
      <c r="C220" s="88" t="str">
        <f t="shared" si="3"/>
        <v>Nägeli Walter 1947</v>
      </c>
      <c r="D220" s="89" t="s">
        <v>123</v>
      </c>
      <c r="E220" s="90" t="s">
        <v>119</v>
      </c>
      <c r="F220" s="91">
        <v>1947</v>
      </c>
      <c r="G220" s="89" t="s">
        <v>405</v>
      </c>
    </row>
    <row r="221" spans="2:7" hidden="1" outlineLevel="1" x14ac:dyDescent="0.3">
      <c r="B221" s="87">
        <v>15203</v>
      </c>
      <c r="C221" s="88" t="str">
        <f t="shared" si="3"/>
        <v>Nef Emil 1974</v>
      </c>
      <c r="D221" s="89" t="s">
        <v>284</v>
      </c>
      <c r="E221" s="90" t="s">
        <v>174</v>
      </c>
      <c r="F221" s="91">
        <v>1974</v>
      </c>
      <c r="G221" s="89" t="s">
        <v>426</v>
      </c>
    </row>
    <row r="222" spans="2:7" hidden="1" outlineLevel="1" x14ac:dyDescent="0.3">
      <c r="B222" s="87">
        <v>148245</v>
      </c>
      <c r="C222" s="88" t="str">
        <f t="shared" si="3"/>
        <v>Neff Bruno 1944</v>
      </c>
      <c r="D222" s="89" t="s">
        <v>285</v>
      </c>
      <c r="E222" s="90" t="s">
        <v>46</v>
      </c>
      <c r="F222" s="91">
        <v>1944</v>
      </c>
      <c r="G222" s="89" t="s">
        <v>411</v>
      </c>
    </row>
    <row r="223" spans="2:7" hidden="1" outlineLevel="1" x14ac:dyDescent="0.3">
      <c r="B223" s="87">
        <v>102820</v>
      </c>
      <c r="C223" s="88" t="str">
        <f t="shared" si="3"/>
        <v>Niederer Miriam 1978</v>
      </c>
      <c r="D223" s="89" t="s">
        <v>124</v>
      </c>
      <c r="E223" s="90" t="s">
        <v>127</v>
      </c>
      <c r="F223" s="91">
        <v>1978</v>
      </c>
      <c r="G223" s="89" t="s">
        <v>400</v>
      </c>
    </row>
    <row r="224" spans="2:7" hidden="1" outlineLevel="1" x14ac:dyDescent="0.3">
      <c r="B224" s="87">
        <v>200658</v>
      </c>
      <c r="C224" s="88" t="str">
        <f t="shared" si="3"/>
        <v>Niederer Bruno 1942</v>
      </c>
      <c r="D224" s="89" t="s">
        <v>124</v>
      </c>
      <c r="E224" s="90" t="s">
        <v>46</v>
      </c>
      <c r="F224" s="91">
        <v>1942</v>
      </c>
      <c r="G224" s="89" t="s">
        <v>417</v>
      </c>
    </row>
    <row r="225" spans="2:7" hidden="1" outlineLevel="1" x14ac:dyDescent="0.3">
      <c r="B225" s="87">
        <v>549733</v>
      </c>
      <c r="C225" s="88" t="str">
        <f t="shared" si="3"/>
        <v>Niederer Hansjörg 1962</v>
      </c>
      <c r="D225" s="89" t="s">
        <v>124</v>
      </c>
      <c r="E225" s="90" t="s">
        <v>125</v>
      </c>
      <c r="F225" s="91">
        <v>1962</v>
      </c>
      <c r="G225" s="89" t="s">
        <v>420</v>
      </c>
    </row>
    <row r="226" spans="2:7" hidden="1" outlineLevel="1" x14ac:dyDescent="0.3">
      <c r="B226" s="87">
        <v>319922</v>
      </c>
      <c r="C226" s="88" t="str">
        <f t="shared" si="3"/>
        <v>Niederer Joel 1991</v>
      </c>
      <c r="D226" s="89" t="s">
        <v>124</v>
      </c>
      <c r="E226" s="90" t="s">
        <v>126</v>
      </c>
      <c r="F226" s="91">
        <v>1991</v>
      </c>
      <c r="G226" s="89" t="s">
        <v>420</v>
      </c>
    </row>
    <row r="227" spans="2:7" hidden="1" outlineLevel="1" x14ac:dyDescent="0.3">
      <c r="B227" s="87">
        <v>830426</v>
      </c>
      <c r="C227" s="88" t="str">
        <f t="shared" si="3"/>
        <v>Niedermann Luca 1996</v>
      </c>
      <c r="D227" s="89" t="s">
        <v>365</v>
      </c>
      <c r="E227" s="90" t="s">
        <v>218</v>
      </c>
      <c r="F227" s="91">
        <v>1996</v>
      </c>
      <c r="G227" s="89" t="s">
        <v>403</v>
      </c>
    </row>
    <row r="228" spans="2:7" hidden="1" outlineLevel="1" x14ac:dyDescent="0.3">
      <c r="B228" s="87">
        <v>13726</v>
      </c>
      <c r="C228" s="88" t="str">
        <f t="shared" si="3"/>
        <v>Oertle Walter 1975</v>
      </c>
      <c r="D228" s="89" t="s">
        <v>286</v>
      </c>
      <c r="E228" s="90" t="s">
        <v>119</v>
      </c>
      <c r="F228" s="91">
        <v>1975</v>
      </c>
      <c r="G228" s="89" t="s">
        <v>426</v>
      </c>
    </row>
    <row r="229" spans="2:7" hidden="1" outlineLevel="1" x14ac:dyDescent="0.3">
      <c r="B229" s="87">
        <v>946734</v>
      </c>
      <c r="C229" s="88" t="str">
        <f t="shared" si="3"/>
        <v>Oggier Stefan 2000</v>
      </c>
      <c r="D229" s="89" t="s">
        <v>339</v>
      </c>
      <c r="E229" s="90" t="s">
        <v>56</v>
      </c>
      <c r="F229" s="91">
        <v>2000</v>
      </c>
      <c r="G229" s="89" t="s">
        <v>420</v>
      </c>
    </row>
    <row r="230" spans="2:7" hidden="1" outlineLevel="1" x14ac:dyDescent="0.3">
      <c r="B230" s="87">
        <v>515824</v>
      </c>
      <c r="C230" s="88" t="str">
        <f t="shared" si="3"/>
        <v>Paganini Noah 1996</v>
      </c>
      <c r="D230" s="89" t="s">
        <v>287</v>
      </c>
      <c r="E230" s="90" t="s">
        <v>288</v>
      </c>
      <c r="F230" s="91">
        <v>1996</v>
      </c>
      <c r="G230" s="89" t="s">
        <v>419</v>
      </c>
    </row>
    <row r="231" spans="2:7" hidden="1" outlineLevel="1" x14ac:dyDescent="0.3">
      <c r="B231" s="87">
        <v>923831</v>
      </c>
      <c r="C231" s="88" t="str">
        <f t="shared" si="3"/>
        <v>Peter René 1999</v>
      </c>
      <c r="D231" s="89" t="s">
        <v>74</v>
      </c>
      <c r="E231" s="90" t="s">
        <v>39</v>
      </c>
      <c r="F231" s="91">
        <v>1999</v>
      </c>
      <c r="G231" s="89" t="s">
        <v>420</v>
      </c>
    </row>
    <row r="232" spans="2:7" hidden="1" outlineLevel="1" x14ac:dyDescent="0.3">
      <c r="B232" s="87">
        <v>310785</v>
      </c>
      <c r="C232" s="88" t="str">
        <f t="shared" si="3"/>
        <v>Pfister Benno 1960</v>
      </c>
      <c r="D232" s="89" t="s">
        <v>128</v>
      </c>
      <c r="E232" s="90" t="s">
        <v>130</v>
      </c>
      <c r="F232" s="91">
        <v>1960</v>
      </c>
      <c r="G232" s="89" t="s">
        <v>414</v>
      </c>
    </row>
    <row r="233" spans="2:7" hidden="1" outlineLevel="1" x14ac:dyDescent="0.3">
      <c r="B233" s="87">
        <v>306711</v>
      </c>
      <c r="C233" s="88" t="str">
        <f t="shared" si="3"/>
        <v>Pfister Cornel 1990</v>
      </c>
      <c r="D233" s="89" t="s">
        <v>128</v>
      </c>
      <c r="E233" s="90" t="s">
        <v>131</v>
      </c>
      <c r="F233" s="91">
        <v>1990</v>
      </c>
      <c r="G233" s="89" t="s">
        <v>414</v>
      </c>
    </row>
    <row r="234" spans="2:7" hidden="1" outlineLevel="1" x14ac:dyDescent="0.3">
      <c r="B234" s="87">
        <v>306710</v>
      </c>
      <c r="C234" s="88" t="str">
        <f t="shared" si="3"/>
        <v>Pfister Adrian 1991</v>
      </c>
      <c r="D234" s="89" t="s">
        <v>128</v>
      </c>
      <c r="E234" s="90" t="s">
        <v>129</v>
      </c>
      <c r="F234" s="91">
        <v>1991</v>
      </c>
      <c r="G234" s="89" t="s">
        <v>414</v>
      </c>
    </row>
    <row r="235" spans="2:7" hidden="1" outlineLevel="1" x14ac:dyDescent="0.3">
      <c r="B235" s="87">
        <v>770649</v>
      </c>
      <c r="C235" s="88" t="str">
        <f t="shared" si="3"/>
        <v>Pike-Weiersmüller Keith 1946</v>
      </c>
      <c r="D235" s="89" t="s">
        <v>289</v>
      </c>
      <c r="E235" s="90" t="s">
        <v>290</v>
      </c>
      <c r="F235" s="91">
        <v>1946</v>
      </c>
      <c r="G235" s="89" t="s">
        <v>421</v>
      </c>
    </row>
    <row r="236" spans="2:7" hidden="1" outlineLevel="1" x14ac:dyDescent="0.3">
      <c r="B236" s="87">
        <v>1098</v>
      </c>
      <c r="C236" s="88" t="str">
        <f t="shared" si="3"/>
        <v>Pioda Taiko 2006</v>
      </c>
      <c r="D236" s="89" t="s">
        <v>333</v>
      </c>
      <c r="E236" s="90" t="s">
        <v>334</v>
      </c>
      <c r="F236" s="91">
        <v>2006</v>
      </c>
      <c r="G236" s="89" t="s">
        <v>400</v>
      </c>
    </row>
    <row r="237" spans="2:7" hidden="1" outlineLevel="1" x14ac:dyDescent="0.3">
      <c r="B237" s="87">
        <v>16575</v>
      </c>
      <c r="C237" s="88" t="str">
        <f t="shared" si="3"/>
        <v>Preisig Patrick 1975</v>
      </c>
      <c r="D237" s="89" t="s">
        <v>132</v>
      </c>
      <c r="E237" s="90" t="s">
        <v>221</v>
      </c>
      <c r="F237" s="91">
        <v>1975</v>
      </c>
      <c r="G237" s="89" t="s">
        <v>421</v>
      </c>
    </row>
    <row r="238" spans="2:7" hidden="1" outlineLevel="1" x14ac:dyDescent="0.3">
      <c r="B238" s="87">
        <v>200657</v>
      </c>
      <c r="C238" s="88" t="str">
        <f t="shared" si="3"/>
        <v>Preisig Anton 1970</v>
      </c>
      <c r="D238" s="89" t="s">
        <v>132</v>
      </c>
      <c r="E238" s="90" t="s">
        <v>133</v>
      </c>
      <c r="F238" s="91">
        <v>1970</v>
      </c>
      <c r="G238" s="89" t="s">
        <v>417</v>
      </c>
    </row>
    <row r="239" spans="2:7" hidden="1" outlineLevel="1" x14ac:dyDescent="0.3">
      <c r="B239" s="87">
        <v>514391</v>
      </c>
      <c r="C239" s="88" t="str">
        <f t="shared" si="3"/>
        <v>Preisig Silvan 1998</v>
      </c>
      <c r="D239" s="89" t="s">
        <v>132</v>
      </c>
      <c r="E239" s="90" t="s">
        <v>222</v>
      </c>
      <c r="F239" s="91">
        <v>1998</v>
      </c>
      <c r="G239" s="89" t="s">
        <v>400</v>
      </c>
    </row>
    <row r="240" spans="2:7" hidden="1" outlineLevel="1" x14ac:dyDescent="0.3">
      <c r="B240" s="87">
        <v>102822</v>
      </c>
      <c r="C240" s="88" t="str">
        <f t="shared" si="3"/>
        <v>Preisig Bruno 1957</v>
      </c>
      <c r="D240" s="89" t="s">
        <v>132</v>
      </c>
      <c r="E240" s="90" t="s">
        <v>46</v>
      </c>
      <c r="F240" s="91">
        <v>1957</v>
      </c>
      <c r="G240" s="89" t="s">
        <v>416</v>
      </c>
    </row>
    <row r="241" spans="2:7" hidden="1" outlineLevel="1" x14ac:dyDescent="0.3">
      <c r="B241" s="87">
        <v>200825</v>
      </c>
      <c r="C241" s="88" t="str">
        <f t="shared" si="3"/>
        <v>Preisig Karin 1984</v>
      </c>
      <c r="D241" s="89" t="s">
        <v>132</v>
      </c>
      <c r="E241" s="90" t="s">
        <v>291</v>
      </c>
      <c r="F241" s="91">
        <v>1984</v>
      </c>
      <c r="G241" s="89" t="s">
        <v>417</v>
      </c>
    </row>
    <row r="242" spans="2:7" hidden="1" outlineLevel="1" x14ac:dyDescent="0.3">
      <c r="B242" s="87">
        <v>102824</v>
      </c>
      <c r="C242" s="88" t="str">
        <f t="shared" si="3"/>
        <v>Preisig Ueli 1964</v>
      </c>
      <c r="D242" s="89" t="s">
        <v>132</v>
      </c>
      <c r="E242" s="90" t="s">
        <v>135</v>
      </c>
      <c r="F242" s="91">
        <v>1964</v>
      </c>
      <c r="G242" s="89" t="s">
        <v>400</v>
      </c>
    </row>
    <row r="243" spans="2:7" hidden="1" outlineLevel="1" x14ac:dyDescent="0.3">
      <c r="B243" s="87">
        <v>201581</v>
      </c>
      <c r="C243" s="88" t="str">
        <f t="shared" si="3"/>
        <v>Preisig Roman 1982</v>
      </c>
      <c r="D243" s="89" t="s">
        <v>132</v>
      </c>
      <c r="E243" s="90" t="s">
        <v>134</v>
      </c>
      <c r="F243" s="91">
        <v>1982</v>
      </c>
      <c r="G243" s="89" t="s">
        <v>417</v>
      </c>
    </row>
    <row r="244" spans="2:7" hidden="1" outlineLevel="1" x14ac:dyDescent="0.3">
      <c r="B244" s="87">
        <v>212718</v>
      </c>
      <c r="C244" s="88" t="str">
        <f t="shared" si="3"/>
        <v>Preisig Christian 1981</v>
      </c>
      <c r="D244" s="89" t="s">
        <v>132</v>
      </c>
      <c r="E244" s="90" t="s">
        <v>78</v>
      </c>
      <c r="F244" s="91">
        <v>1981</v>
      </c>
      <c r="G244" s="89" t="s">
        <v>420</v>
      </c>
    </row>
    <row r="245" spans="2:7" hidden="1" outlineLevel="1" x14ac:dyDescent="0.3">
      <c r="B245" s="87">
        <v>226303</v>
      </c>
      <c r="C245" s="88" t="str">
        <f t="shared" si="3"/>
        <v>Probst Richard 1985</v>
      </c>
      <c r="D245" s="89" t="s">
        <v>136</v>
      </c>
      <c r="E245" s="90" t="s">
        <v>137</v>
      </c>
      <c r="F245" s="91">
        <v>1985</v>
      </c>
      <c r="G245" s="89" t="s">
        <v>404</v>
      </c>
    </row>
    <row r="246" spans="2:7" hidden="1" outlineLevel="1" x14ac:dyDescent="0.3">
      <c r="B246" s="87">
        <v>200655</v>
      </c>
      <c r="C246" s="88" t="str">
        <f t="shared" si="3"/>
        <v>Ramsauer Ernst 1968</v>
      </c>
      <c r="D246" s="89" t="s">
        <v>138</v>
      </c>
      <c r="E246" s="90" t="s">
        <v>71</v>
      </c>
      <c r="F246" s="91">
        <v>1968</v>
      </c>
      <c r="G246" s="89" t="s">
        <v>417</v>
      </c>
    </row>
    <row r="247" spans="2:7" hidden="1" outlineLevel="1" x14ac:dyDescent="0.3">
      <c r="B247" s="87">
        <v>194033</v>
      </c>
      <c r="C247" s="88" t="str">
        <f t="shared" si="3"/>
        <v>Raschle Christoph 1963</v>
      </c>
      <c r="D247" s="89" t="s">
        <v>139</v>
      </c>
      <c r="E247" s="90" t="s">
        <v>140</v>
      </c>
      <c r="F247" s="91">
        <v>1963</v>
      </c>
      <c r="G247" s="89" t="s">
        <v>426</v>
      </c>
    </row>
    <row r="248" spans="2:7" hidden="1" outlineLevel="1" x14ac:dyDescent="0.3">
      <c r="B248" s="87">
        <v>819781</v>
      </c>
      <c r="C248" s="88" t="str">
        <f t="shared" si="3"/>
        <v>Raschle Stefan 2003</v>
      </c>
      <c r="D248" s="89" t="s">
        <v>139</v>
      </c>
      <c r="E248" s="90" t="s">
        <v>56</v>
      </c>
      <c r="F248" s="91">
        <v>2003</v>
      </c>
      <c r="G248" s="89" t="s">
        <v>417</v>
      </c>
    </row>
    <row r="249" spans="2:7" hidden="1" outlineLevel="1" x14ac:dyDescent="0.3">
      <c r="B249" s="87">
        <v>200644</v>
      </c>
      <c r="C249" s="88" t="str">
        <f t="shared" si="3"/>
        <v>Raschle Peter 1969</v>
      </c>
      <c r="D249" s="89" t="s">
        <v>139</v>
      </c>
      <c r="E249" s="90" t="s">
        <v>74</v>
      </c>
      <c r="F249" s="91">
        <v>1969</v>
      </c>
      <c r="G249" s="89" t="s">
        <v>417</v>
      </c>
    </row>
    <row r="250" spans="2:7" hidden="1" outlineLevel="1" x14ac:dyDescent="0.3">
      <c r="B250" s="87">
        <v>2794</v>
      </c>
      <c r="C250" s="88" t="str">
        <f t="shared" si="3"/>
        <v>Raschle Cyrill 2008</v>
      </c>
      <c r="D250" s="89" t="s">
        <v>139</v>
      </c>
      <c r="E250" s="90" t="s">
        <v>454</v>
      </c>
      <c r="F250" s="91">
        <v>2008</v>
      </c>
      <c r="G250" s="89" t="s">
        <v>417</v>
      </c>
    </row>
    <row r="251" spans="2:7" hidden="1" outlineLevel="1" x14ac:dyDescent="0.3">
      <c r="B251" s="87">
        <v>919765</v>
      </c>
      <c r="C251" s="88" t="str">
        <f t="shared" si="3"/>
        <v>Raschle Marcel 2005</v>
      </c>
      <c r="D251" s="89" t="s">
        <v>139</v>
      </c>
      <c r="E251" s="90" t="s">
        <v>239</v>
      </c>
      <c r="F251" s="91">
        <v>2005</v>
      </c>
      <c r="G251" s="89" t="s">
        <v>417</v>
      </c>
    </row>
    <row r="252" spans="2:7" hidden="1" outlineLevel="1" x14ac:dyDescent="0.3">
      <c r="B252" s="87">
        <v>110218</v>
      </c>
      <c r="C252" s="88" t="str">
        <f t="shared" si="3"/>
        <v>Rebsamen Beat 1961</v>
      </c>
      <c r="D252" s="89" t="s">
        <v>292</v>
      </c>
      <c r="E252" s="90" t="s">
        <v>153</v>
      </c>
      <c r="F252" s="91">
        <v>1961</v>
      </c>
      <c r="G252" s="89" t="s">
        <v>426</v>
      </c>
    </row>
    <row r="253" spans="2:7" hidden="1" outlineLevel="1" x14ac:dyDescent="0.3">
      <c r="B253" s="87">
        <v>102828</v>
      </c>
      <c r="C253" s="88" t="str">
        <f t="shared" si="3"/>
        <v>Rechsteiner Walter 1954</v>
      </c>
      <c r="D253" s="89" t="s">
        <v>141</v>
      </c>
      <c r="E253" s="90" t="s">
        <v>119</v>
      </c>
      <c r="F253" s="91">
        <v>1954</v>
      </c>
      <c r="G253" s="89" t="s">
        <v>430</v>
      </c>
    </row>
    <row r="254" spans="2:7" hidden="1" outlineLevel="1" x14ac:dyDescent="0.3">
      <c r="B254" s="87">
        <v>200627</v>
      </c>
      <c r="C254" s="88" t="str">
        <f t="shared" si="3"/>
        <v>Reutegger Hansueli 1966</v>
      </c>
      <c r="D254" s="89" t="s">
        <v>142</v>
      </c>
      <c r="E254" s="90" t="s">
        <v>143</v>
      </c>
      <c r="F254" s="91">
        <v>1966</v>
      </c>
      <c r="G254" s="89" t="s">
        <v>417</v>
      </c>
    </row>
    <row r="255" spans="2:7" hidden="1" outlineLevel="1" x14ac:dyDescent="0.3">
      <c r="B255" s="87">
        <v>514514</v>
      </c>
      <c r="C255" s="88" t="str">
        <f t="shared" si="3"/>
        <v>Reutegger Sandro 1996</v>
      </c>
      <c r="D255" s="89" t="s">
        <v>142</v>
      </c>
      <c r="E255" s="90" t="s">
        <v>144</v>
      </c>
      <c r="F255" s="91">
        <v>1996</v>
      </c>
      <c r="G255" s="89" t="s">
        <v>417</v>
      </c>
    </row>
    <row r="256" spans="2:7" hidden="1" outlineLevel="1" x14ac:dyDescent="0.3">
      <c r="B256" s="87">
        <v>726069</v>
      </c>
      <c r="C256" s="88" t="str">
        <f t="shared" si="3"/>
        <v>Reutegger Stefanie 1999</v>
      </c>
      <c r="D256" s="89" t="s">
        <v>142</v>
      </c>
      <c r="E256" s="90" t="s">
        <v>145</v>
      </c>
      <c r="F256" s="91">
        <v>1999</v>
      </c>
      <c r="G256" s="89" t="s">
        <v>417</v>
      </c>
    </row>
    <row r="257" spans="2:7" hidden="1" outlineLevel="1" x14ac:dyDescent="0.3">
      <c r="B257" s="87">
        <v>937045</v>
      </c>
      <c r="C257" s="88" t="str">
        <f t="shared" si="3"/>
        <v>Rieger Uwe 1962</v>
      </c>
      <c r="D257" s="89" t="s">
        <v>293</v>
      </c>
      <c r="E257" s="90" t="s">
        <v>294</v>
      </c>
      <c r="F257" s="91">
        <v>1962</v>
      </c>
      <c r="G257" s="89" t="s">
        <v>420</v>
      </c>
    </row>
    <row r="258" spans="2:7" hidden="1" outlineLevel="1" x14ac:dyDescent="0.3">
      <c r="B258" s="87">
        <v>184073</v>
      </c>
      <c r="C258" s="88" t="str">
        <f t="shared" si="3"/>
        <v>Ritter Wendelin 1948</v>
      </c>
      <c r="D258" s="89" t="s">
        <v>146</v>
      </c>
      <c r="E258" s="90" t="s">
        <v>147</v>
      </c>
      <c r="F258" s="91">
        <v>1948</v>
      </c>
      <c r="G258" s="89" t="s">
        <v>405</v>
      </c>
    </row>
    <row r="259" spans="2:7" hidden="1" outlineLevel="1" x14ac:dyDescent="0.3">
      <c r="B259" s="87">
        <v>222883</v>
      </c>
      <c r="C259" s="88" t="str">
        <f t="shared" si="3"/>
        <v>Rohner Walter 1943</v>
      </c>
      <c r="D259" s="89" t="s">
        <v>148</v>
      </c>
      <c r="E259" s="90" t="s">
        <v>119</v>
      </c>
      <c r="F259" s="91">
        <v>1943</v>
      </c>
      <c r="G259" s="89" t="s">
        <v>403</v>
      </c>
    </row>
    <row r="260" spans="2:7" hidden="1" outlineLevel="1" x14ac:dyDescent="0.3">
      <c r="B260" s="87">
        <v>106801</v>
      </c>
      <c r="C260" s="88" t="str">
        <f t="shared" ref="C260:C323" si="4">CONCATENATE(D260," ",E260," ",F260,)</f>
        <v>Rohner Jakob 1953</v>
      </c>
      <c r="D260" s="89" t="s">
        <v>148</v>
      </c>
      <c r="E260" s="90" t="s">
        <v>161</v>
      </c>
      <c r="F260" s="91">
        <v>1953</v>
      </c>
      <c r="G260" s="89" t="s">
        <v>408</v>
      </c>
    </row>
    <row r="261" spans="2:7" hidden="1" outlineLevel="1" x14ac:dyDescent="0.3">
      <c r="B261" s="87">
        <v>188439</v>
      </c>
      <c r="C261" s="88" t="str">
        <f t="shared" si="4"/>
        <v>Roth Ulrich 1978</v>
      </c>
      <c r="D261" s="89" t="s">
        <v>149</v>
      </c>
      <c r="E261" s="90" t="s">
        <v>150</v>
      </c>
      <c r="F261" s="91">
        <v>1978</v>
      </c>
      <c r="G261" s="89" t="s">
        <v>417</v>
      </c>
    </row>
    <row r="262" spans="2:7" hidden="1" outlineLevel="1" x14ac:dyDescent="0.3">
      <c r="B262" s="87">
        <v>986591</v>
      </c>
      <c r="C262" s="88" t="str">
        <f t="shared" si="4"/>
        <v>Rüegg Pascal 2009</v>
      </c>
      <c r="D262" s="89" t="s">
        <v>455</v>
      </c>
      <c r="E262" s="90" t="s">
        <v>95</v>
      </c>
      <c r="F262" s="91">
        <v>2009</v>
      </c>
      <c r="G262" s="89" t="s">
        <v>400</v>
      </c>
    </row>
    <row r="263" spans="2:7" hidden="1" outlineLevel="1" x14ac:dyDescent="0.3">
      <c r="B263" s="87">
        <v>36959</v>
      </c>
      <c r="C263" s="88" t="str">
        <f t="shared" si="4"/>
        <v>Ruppanner Philipp 2000</v>
      </c>
      <c r="D263" s="89" t="s">
        <v>456</v>
      </c>
      <c r="E263" s="90" t="s">
        <v>457</v>
      </c>
      <c r="F263" s="91">
        <v>2000</v>
      </c>
      <c r="G263" s="89" t="s">
        <v>420</v>
      </c>
    </row>
    <row r="264" spans="2:7" hidden="1" outlineLevel="1" x14ac:dyDescent="0.3">
      <c r="B264" s="87">
        <v>103016</v>
      </c>
      <c r="C264" s="88" t="str">
        <f t="shared" si="4"/>
        <v>Rusch Heinz 1966</v>
      </c>
      <c r="D264" s="89" t="s">
        <v>151</v>
      </c>
      <c r="E264" s="90" t="s">
        <v>152</v>
      </c>
      <c r="F264" s="91">
        <v>1966</v>
      </c>
      <c r="G264" s="89" t="s">
        <v>458</v>
      </c>
    </row>
    <row r="265" spans="2:7" hidden="1" outlineLevel="1" x14ac:dyDescent="0.3">
      <c r="B265" s="87">
        <v>200646</v>
      </c>
      <c r="C265" s="88" t="str">
        <f t="shared" si="4"/>
        <v>Rutz Thomas 1979</v>
      </c>
      <c r="D265" s="89" t="s">
        <v>154</v>
      </c>
      <c r="E265" s="90" t="s">
        <v>155</v>
      </c>
      <c r="F265" s="91">
        <v>1979</v>
      </c>
      <c r="G265" s="89" t="s">
        <v>417</v>
      </c>
    </row>
    <row r="266" spans="2:7" hidden="1" outlineLevel="1" x14ac:dyDescent="0.3">
      <c r="B266" s="87">
        <v>21627</v>
      </c>
      <c r="C266" s="88" t="str">
        <f t="shared" si="4"/>
        <v>Saupe Wim 2010</v>
      </c>
      <c r="D266" s="89" t="s">
        <v>459</v>
      </c>
      <c r="E266" s="90" t="s">
        <v>460</v>
      </c>
      <c r="F266" s="91">
        <v>2010</v>
      </c>
      <c r="G266" s="89" t="s">
        <v>400</v>
      </c>
    </row>
    <row r="267" spans="2:7" hidden="1" outlineLevel="1" x14ac:dyDescent="0.3">
      <c r="B267" s="87">
        <v>310720</v>
      </c>
      <c r="C267" s="88" t="str">
        <f t="shared" si="4"/>
        <v>Scherrer Marina 1991</v>
      </c>
      <c r="D267" s="89" t="s">
        <v>372</v>
      </c>
      <c r="E267" s="90" t="s">
        <v>227</v>
      </c>
      <c r="F267" s="91">
        <v>1991</v>
      </c>
      <c r="G267" s="89" t="s">
        <v>415</v>
      </c>
    </row>
    <row r="268" spans="2:7" hidden="1" outlineLevel="1" x14ac:dyDescent="0.3">
      <c r="B268" s="87">
        <v>35056</v>
      </c>
      <c r="C268" s="88" t="str">
        <f t="shared" si="4"/>
        <v>Scheuzger Tobias 1991</v>
      </c>
      <c r="D268" s="89" t="s">
        <v>461</v>
      </c>
      <c r="E268" s="90" t="s">
        <v>224</v>
      </c>
      <c r="F268" s="91">
        <v>1991</v>
      </c>
      <c r="G268" s="89" t="s">
        <v>400</v>
      </c>
    </row>
    <row r="269" spans="2:7" hidden="1" outlineLevel="1" x14ac:dyDescent="0.3">
      <c r="B269" s="87">
        <v>512907</v>
      </c>
      <c r="C269" s="88" t="str">
        <f t="shared" si="4"/>
        <v>Schläpfer Dominik 1995</v>
      </c>
      <c r="D269" s="89" t="s">
        <v>156</v>
      </c>
      <c r="E269" s="90" t="s">
        <v>157</v>
      </c>
      <c r="F269" s="91">
        <v>1995</v>
      </c>
      <c r="G269" s="89" t="s">
        <v>414</v>
      </c>
    </row>
    <row r="270" spans="2:7" hidden="1" outlineLevel="1" x14ac:dyDescent="0.3">
      <c r="B270" s="87">
        <v>112582</v>
      </c>
      <c r="C270" s="88" t="str">
        <f t="shared" si="4"/>
        <v>Schläpfer Werner 1945</v>
      </c>
      <c r="D270" s="89" t="s">
        <v>156</v>
      </c>
      <c r="E270" s="90" t="s">
        <v>54</v>
      </c>
      <c r="F270" s="91">
        <v>1945</v>
      </c>
      <c r="G270" s="89" t="s">
        <v>420</v>
      </c>
    </row>
    <row r="271" spans="2:7" hidden="1" outlineLevel="1" x14ac:dyDescent="0.3">
      <c r="B271" s="87">
        <v>21722</v>
      </c>
      <c r="C271" s="88" t="str">
        <f t="shared" si="4"/>
        <v>Schläpfer Fynn 2012</v>
      </c>
      <c r="D271" s="89" t="s">
        <v>156</v>
      </c>
      <c r="E271" s="90" t="s">
        <v>462</v>
      </c>
      <c r="F271" s="91">
        <v>2012</v>
      </c>
      <c r="G271" s="89" t="s">
        <v>404</v>
      </c>
    </row>
    <row r="272" spans="2:7" hidden="1" outlineLevel="1" x14ac:dyDescent="0.3">
      <c r="B272" s="87">
        <v>295786</v>
      </c>
      <c r="C272" s="88" t="str">
        <f t="shared" si="4"/>
        <v>Schläpfer Barbara 1993</v>
      </c>
      <c r="D272" s="89" t="s">
        <v>156</v>
      </c>
      <c r="E272" s="90" t="s">
        <v>295</v>
      </c>
      <c r="F272" s="91">
        <v>1993</v>
      </c>
      <c r="G272" s="89" t="s">
        <v>414</v>
      </c>
    </row>
    <row r="273" spans="2:7" hidden="1" outlineLevel="1" x14ac:dyDescent="0.3">
      <c r="B273" s="87">
        <v>397365</v>
      </c>
      <c r="C273" s="88" t="str">
        <f t="shared" si="4"/>
        <v>Schläpfer Andreas 1992</v>
      </c>
      <c r="D273" s="89" t="s">
        <v>156</v>
      </c>
      <c r="E273" s="90" t="s">
        <v>65</v>
      </c>
      <c r="F273" s="91">
        <v>1992</v>
      </c>
      <c r="G273" s="89" t="s">
        <v>417</v>
      </c>
    </row>
    <row r="274" spans="2:7" hidden="1" outlineLevel="1" x14ac:dyDescent="0.3">
      <c r="B274" s="87">
        <v>283150</v>
      </c>
      <c r="C274" s="88" t="str">
        <f t="shared" si="4"/>
        <v>Schläpfer Alfred 1985</v>
      </c>
      <c r="D274" s="89" t="s">
        <v>156</v>
      </c>
      <c r="E274" s="90" t="s">
        <v>112</v>
      </c>
      <c r="F274" s="91">
        <v>1985</v>
      </c>
      <c r="G274" s="89" t="s">
        <v>417</v>
      </c>
    </row>
    <row r="275" spans="2:7" hidden="1" outlineLevel="1" x14ac:dyDescent="0.3">
      <c r="B275" s="87">
        <v>522301</v>
      </c>
      <c r="C275" s="88" t="str">
        <f t="shared" si="4"/>
        <v>Schmid Jörg 1965</v>
      </c>
      <c r="D275" s="89" t="s">
        <v>203</v>
      </c>
      <c r="E275" s="90" t="s">
        <v>204</v>
      </c>
      <c r="F275" s="91">
        <v>1965</v>
      </c>
      <c r="G275" s="89" t="s">
        <v>426</v>
      </c>
    </row>
    <row r="276" spans="2:7" hidden="1" outlineLevel="1" x14ac:dyDescent="0.3">
      <c r="B276" s="87">
        <v>102786</v>
      </c>
      <c r="C276" s="88" t="str">
        <f t="shared" si="4"/>
        <v>Schmid Raymond 1966</v>
      </c>
      <c r="D276" s="89" t="s">
        <v>203</v>
      </c>
      <c r="E276" s="90" t="s">
        <v>296</v>
      </c>
      <c r="F276" s="91">
        <v>1966</v>
      </c>
      <c r="G276" s="89" t="s">
        <v>415</v>
      </c>
    </row>
    <row r="277" spans="2:7" hidden="1" outlineLevel="1" x14ac:dyDescent="0.3">
      <c r="B277" s="87">
        <v>825101</v>
      </c>
      <c r="C277" s="88" t="str">
        <f t="shared" si="4"/>
        <v>Schmid Samuel 1999</v>
      </c>
      <c r="D277" s="89" t="s">
        <v>203</v>
      </c>
      <c r="E277" s="90" t="s">
        <v>209</v>
      </c>
      <c r="F277" s="91">
        <v>1999</v>
      </c>
      <c r="G277" s="89" t="s">
        <v>403</v>
      </c>
    </row>
    <row r="278" spans="2:7" hidden="1" outlineLevel="1" x14ac:dyDescent="0.3">
      <c r="B278" s="87">
        <v>148248</v>
      </c>
      <c r="C278" s="88" t="str">
        <f t="shared" si="4"/>
        <v>Schneider Bruno 1953</v>
      </c>
      <c r="D278" s="89" t="s">
        <v>158</v>
      </c>
      <c r="E278" s="90" t="s">
        <v>46</v>
      </c>
      <c r="F278" s="91">
        <v>1953</v>
      </c>
      <c r="G278" s="89" t="s">
        <v>411</v>
      </c>
    </row>
    <row r="279" spans="2:7" hidden="1" outlineLevel="1" x14ac:dyDescent="0.3">
      <c r="B279" s="87">
        <v>104789</v>
      </c>
      <c r="C279" s="88" t="str">
        <f t="shared" si="4"/>
        <v>Schneider Ueli 1985</v>
      </c>
      <c r="D279" s="89" t="s">
        <v>158</v>
      </c>
      <c r="E279" s="90" t="s">
        <v>135</v>
      </c>
      <c r="F279" s="91">
        <v>1985</v>
      </c>
      <c r="G279" s="89" t="s">
        <v>400</v>
      </c>
    </row>
    <row r="280" spans="2:7" hidden="1" outlineLevel="1" x14ac:dyDescent="0.3">
      <c r="B280" s="87">
        <v>108105</v>
      </c>
      <c r="C280" s="88" t="str">
        <f t="shared" si="4"/>
        <v>Schöb Werner 1960</v>
      </c>
      <c r="D280" s="89" t="s">
        <v>159</v>
      </c>
      <c r="E280" s="90" t="s">
        <v>54</v>
      </c>
      <c r="F280" s="91">
        <v>1960</v>
      </c>
      <c r="G280" s="89" t="s">
        <v>408</v>
      </c>
    </row>
    <row r="281" spans="2:7" hidden="1" outlineLevel="1" x14ac:dyDescent="0.3">
      <c r="B281" s="87">
        <v>20832</v>
      </c>
      <c r="C281" s="88" t="str">
        <f t="shared" si="4"/>
        <v>Schoch Sara 2008</v>
      </c>
      <c r="D281" s="89" t="s">
        <v>160</v>
      </c>
      <c r="E281" s="90" t="s">
        <v>463</v>
      </c>
      <c r="F281" s="91">
        <v>2008</v>
      </c>
      <c r="G281" s="89" t="s">
        <v>417</v>
      </c>
    </row>
    <row r="282" spans="2:7" hidden="1" outlineLevel="1" x14ac:dyDescent="0.3">
      <c r="B282" s="87">
        <v>275931</v>
      </c>
      <c r="C282" s="88" t="str">
        <f t="shared" si="4"/>
        <v>Schweizer Jakob 1973</v>
      </c>
      <c r="D282" s="89" t="s">
        <v>297</v>
      </c>
      <c r="E282" s="90" t="s">
        <v>161</v>
      </c>
      <c r="F282" s="91">
        <v>1973</v>
      </c>
      <c r="G282" s="89" t="s">
        <v>411</v>
      </c>
    </row>
    <row r="283" spans="2:7" hidden="1" outlineLevel="1" x14ac:dyDescent="0.3">
      <c r="B283" s="87">
        <v>751492</v>
      </c>
      <c r="C283" s="88" t="str">
        <f t="shared" si="4"/>
        <v>Schweizer Patrick 2002</v>
      </c>
      <c r="D283" s="89" t="s">
        <v>297</v>
      </c>
      <c r="E283" s="90" t="s">
        <v>221</v>
      </c>
      <c r="F283" s="91">
        <v>2002</v>
      </c>
      <c r="G283" s="89" t="s">
        <v>414</v>
      </c>
    </row>
    <row r="284" spans="2:7" hidden="1" outlineLevel="1" x14ac:dyDescent="0.3">
      <c r="B284" s="87">
        <v>829070</v>
      </c>
      <c r="C284" s="88" t="str">
        <f t="shared" si="4"/>
        <v>Schweizer Alex 1999</v>
      </c>
      <c r="D284" s="89" t="s">
        <v>297</v>
      </c>
      <c r="E284" s="90" t="s">
        <v>200</v>
      </c>
      <c r="F284" s="91">
        <v>1999</v>
      </c>
      <c r="G284" s="89" t="s">
        <v>414</v>
      </c>
    </row>
    <row r="285" spans="2:7" hidden="1" outlineLevel="1" x14ac:dyDescent="0.3">
      <c r="B285" s="87">
        <v>830017</v>
      </c>
      <c r="C285" s="88" t="str">
        <f t="shared" si="4"/>
        <v>Schwizer Michael 2000</v>
      </c>
      <c r="D285" s="89" t="s">
        <v>162</v>
      </c>
      <c r="E285" s="90" t="s">
        <v>89</v>
      </c>
      <c r="F285" s="91">
        <v>2000</v>
      </c>
      <c r="G285" s="89" t="s">
        <v>417</v>
      </c>
    </row>
    <row r="286" spans="2:7" hidden="1" outlineLevel="1" x14ac:dyDescent="0.3">
      <c r="B286" s="87">
        <v>917832</v>
      </c>
      <c r="C286" s="88" t="str">
        <f t="shared" si="4"/>
        <v>Segala Remo 1970</v>
      </c>
      <c r="D286" s="89" t="s">
        <v>298</v>
      </c>
      <c r="E286" s="90" t="s">
        <v>250</v>
      </c>
      <c r="F286" s="91">
        <v>1970</v>
      </c>
      <c r="G286" s="89" t="s">
        <v>430</v>
      </c>
    </row>
    <row r="287" spans="2:7" hidden="1" outlineLevel="1" x14ac:dyDescent="0.3">
      <c r="B287" s="87">
        <v>27991</v>
      </c>
      <c r="C287" s="88" t="str">
        <f t="shared" si="4"/>
        <v>Seitz Jessica 2004</v>
      </c>
      <c r="D287" s="89" t="s">
        <v>348</v>
      </c>
      <c r="E287" s="90" t="s">
        <v>349</v>
      </c>
      <c r="F287" s="91">
        <v>2004</v>
      </c>
      <c r="G287" s="89" t="s">
        <v>420</v>
      </c>
    </row>
    <row r="288" spans="2:7" hidden="1" outlineLevel="1" x14ac:dyDescent="0.3">
      <c r="B288" s="87">
        <v>909525</v>
      </c>
      <c r="C288" s="88" t="str">
        <f t="shared" si="4"/>
        <v>Seng Martin 1963</v>
      </c>
      <c r="D288" s="89" t="s">
        <v>299</v>
      </c>
      <c r="E288" s="90" t="s">
        <v>236</v>
      </c>
      <c r="F288" s="91">
        <v>1963</v>
      </c>
      <c r="G288" s="89" t="s">
        <v>420</v>
      </c>
    </row>
    <row r="289" spans="2:7" hidden="1" outlineLevel="1" x14ac:dyDescent="0.3">
      <c r="B289" s="87">
        <v>10759</v>
      </c>
      <c r="C289" s="88" t="str">
        <f t="shared" si="4"/>
        <v>Senn Alessija 2007</v>
      </c>
      <c r="D289" s="89" t="s">
        <v>464</v>
      </c>
      <c r="E289" s="90" t="s">
        <v>465</v>
      </c>
      <c r="F289" s="91">
        <v>2007</v>
      </c>
      <c r="G289" s="89" t="s">
        <v>400</v>
      </c>
    </row>
    <row r="290" spans="2:7" hidden="1" outlineLevel="1" x14ac:dyDescent="0.3">
      <c r="B290" s="87">
        <v>784149</v>
      </c>
      <c r="C290" s="88" t="str">
        <f t="shared" si="4"/>
        <v>Sennhauser Lars 2001</v>
      </c>
      <c r="D290" s="89" t="s">
        <v>300</v>
      </c>
      <c r="E290" s="90" t="s">
        <v>301</v>
      </c>
      <c r="F290" s="91">
        <v>2001</v>
      </c>
      <c r="G290" s="89" t="s">
        <v>419</v>
      </c>
    </row>
    <row r="291" spans="2:7" hidden="1" outlineLevel="1" x14ac:dyDescent="0.3">
      <c r="B291" s="87">
        <v>10756</v>
      </c>
      <c r="C291" s="88" t="str">
        <f t="shared" si="4"/>
        <v>Sick Leon 2007</v>
      </c>
      <c r="D291" s="89" t="s">
        <v>466</v>
      </c>
      <c r="E291" s="90" t="s">
        <v>467</v>
      </c>
      <c r="F291" s="91">
        <v>2007</v>
      </c>
      <c r="G291" s="89" t="s">
        <v>400</v>
      </c>
    </row>
    <row r="292" spans="2:7" hidden="1" outlineLevel="1" x14ac:dyDescent="0.3">
      <c r="B292" s="87">
        <v>807204</v>
      </c>
      <c r="C292" s="88" t="str">
        <f t="shared" si="4"/>
        <v>Sieber Dominic 1997</v>
      </c>
      <c r="D292" s="89" t="s">
        <v>302</v>
      </c>
      <c r="E292" s="90" t="s">
        <v>303</v>
      </c>
      <c r="F292" s="91">
        <v>1997</v>
      </c>
      <c r="G292" s="89" t="s">
        <v>414</v>
      </c>
    </row>
    <row r="293" spans="2:7" hidden="1" outlineLevel="1" x14ac:dyDescent="0.3">
      <c r="B293" s="87">
        <v>222888</v>
      </c>
      <c r="C293" s="88" t="str">
        <f t="shared" si="4"/>
        <v>Siegrist Heinz 1949</v>
      </c>
      <c r="D293" s="89" t="s">
        <v>163</v>
      </c>
      <c r="E293" s="90" t="s">
        <v>152</v>
      </c>
      <c r="F293" s="91">
        <v>1949</v>
      </c>
      <c r="G293" s="89" t="s">
        <v>403</v>
      </c>
    </row>
    <row r="294" spans="2:7" hidden="1" outlineLevel="1" x14ac:dyDescent="0.3">
      <c r="B294" s="87">
        <v>295873</v>
      </c>
      <c r="C294" s="88" t="str">
        <f t="shared" si="4"/>
        <v>Signer Robin 1992</v>
      </c>
      <c r="D294" s="89" t="s">
        <v>164</v>
      </c>
      <c r="E294" s="90" t="s">
        <v>165</v>
      </c>
      <c r="F294" s="91">
        <v>1992</v>
      </c>
      <c r="G294" s="89" t="s">
        <v>408</v>
      </c>
    </row>
    <row r="295" spans="2:7" hidden="1" outlineLevel="1" x14ac:dyDescent="0.3">
      <c r="B295" s="87">
        <v>104795</v>
      </c>
      <c r="C295" s="88" t="str">
        <f t="shared" si="4"/>
        <v>Soldera Giovanni 1952</v>
      </c>
      <c r="D295" s="89" t="s">
        <v>304</v>
      </c>
      <c r="E295" s="90" t="s">
        <v>305</v>
      </c>
      <c r="F295" s="91">
        <v>1952</v>
      </c>
      <c r="G295" s="89" t="s">
        <v>415</v>
      </c>
    </row>
    <row r="296" spans="2:7" hidden="1" outlineLevel="1" x14ac:dyDescent="0.3">
      <c r="B296" s="87">
        <v>362883</v>
      </c>
      <c r="C296" s="88" t="str">
        <f t="shared" si="4"/>
        <v>Sommer Sascha 1983</v>
      </c>
      <c r="D296" s="89" t="s">
        <v>382</v>
      </c>
      <c r="E296" s="90" t="s">
        <v>383</v>
      </c>
      <c r="F296" s="91">
        <v>1983</v>
      </c>
      <c r="G296" s="89" t="s">
        <v>403</v>
      </c>
    </row>
    <row r="297" spans="2:7" hidden="1" outlineLevel="1" x14ac:dyDescent="0.3">
      <c r="B297" s="87">
        <v>784671</v>
      </c>
      <c r="C297" s="88" t="str">
        <f t="shared" si="4"/>
        <v>Sonderegger Raphael 2000</v>
      </c>
      <c r="D297" s="89" t="s">
        <v>166</v>
      </c>
      <c r="E297" s="90" t="s">
        <v>280</v>
      </c>
      <c r="F297" s="91">
        <v>2000</v>
      </c>
      <c r="G297" s="89" t="s">
        <v>404</v>
      </c>
    </row>
    <row r="298" spans="2:7" hidden="1" outlineLevel="1" x14ac:dyDescent="0.3">
      <c r="B298" s="87">
        <v>104134</v>
      </c>
      <c r="C298" s="88" t="str">
        <f t="shared" si="4"/>
        <v>Sonderegger Peter 1952</v>
      </c>
      <c r="D298" s="89" t="s">
        <v>166</v>
      </c>
      <c r="E298" s="90" t="s">
        <v>74</v>
      </c>
      <c r="F298" s="91">
        <v>1952</v>
      </c>
      <c r="G298" s="89" t="s">
        <v>419</v>
      </c>
    </row>
    <row r="299" spans="2:7" hidden="1" outlineLevel="1" x14ac:dyDescent="0.3">
      <c r="B299" s="87">
        <v>829381</v>
      </c>
      <c r="C299" s="88" t="str">
        <f t="shared" si="4"/>
        <v>Sonderegger Oliver 2002</v>
      </c>
      <c r="D299" s="89" t="s">
        <v>166</v>
      </c>
      <c r="E299" s="90" t="s">
        <v>306</v>
      </c>
      <c r="F299" s="91">
        <v>2002</v>
      </c>
      <c r="G299" s="89" t="s">
        <v>404</v>
      </c>
    </row>
    <row r="300" spans="2:7" hidden="1" outlineLevel="1" x14ac:dyDescent="0.3">
      <c r="B300" s="87">
        <v>307145</v>
      </c>
      <c r="C300" s="88" t="str">
        <f t="shared" si="4"/>
        <v>Sprenger Christian 1993</v>
      </c>
      <c r="D300" s="89" t="s">
        <v>167</v>
      </c>
      <c r="E300" s="90" t="s">
        <v>78</v>
      </c>
      <c r="F300" s="91">
        <v>1993</v>
      </c>
      <c r="G300" s="89" t="s">
        <v>414</v>
      </c>
    </row>
    <row r="301" spans="2:7" hidden="1" outlineLevel="1" x14ac:dyDescent="0.3">
      <c r="B301" s="87">
        <v>766644</v>
      </c>
      <c r="C301" s="88" t="str">
        <f t="shared" si="4"/>
        <v>Stalder Josia 1994</v>
      </c>
      <c r="D301" s="89" t="s">
        <v>375</v>
      </c>
      <c r="E301" s="90" t="s">
        <v>376</v>
      </c>
      <c r="F301" s="91">
        <v>1994</v>
      </c>
      <c r="G301" s="89" t="s">
        <v>414</v>
      </c>
    </row>
    <row r="302" spans="2:7" hidden="1" outlineLevel="1" x14ac:dyDescent="0.3">
      <c r="B302" s="87">
        <v>785409</v>
      </c>
      <c r="C302" s="88" t="str">
        <f t="shared" si="4"/>
        <v>Staub Timo 2003</v>
      </c>
      <c r="D302" s="89" t="s">
        <v>168</v>
      </c>
      <c r="E302" s="90" t="s">
        <v>307</v>
      </c>
      <c r="F302" s="91">
        <v>2003</v>
      </c>
      <c r="G302" s="89" t="s">
        <v>400</v>
      </c>
    </row>
    <row r="303" spans="2:7" hidden="1" outlineLevel="1" x14ac:dyDescent="0.3">
      <c r="B303" s="87">
        <v>986592</v>
      </c>
      <c r="C303" s="88" t="str">
        <f t="shared" si="4"/>
        <v>Staub Nico 2010</v>
      </c>
      <c r="D303" s="89" t="s">
        <v>168</v>
      </c>
      <c r="E303" s="90" t="s">
        <v>393</v>
      </c>
      <c r="F303" s="91">
        <v>2010</v>
      </c>
      <c r="G303" s="89" t="s">
        <v>400</v>
      </c>
    </row>
    <row r="304" spans="2:7" hidden="1" outlineLevel="1" x14ac:dyDescent="0.3">
      <c r="B304" s="87">
        <v>102830</v>
      </c>
      <c r="C304" s="88" t="str">
        <f t="shared" si="4"/>
        <v>Staub Willi 1967</v>
      </c>
      <c r="D304" s="89" t="s">
        <v>168</v>
      </c>
      <c r="E304" s="90" t="s">
        <v>69</v>
      </c>
      <c r="F304" s="91">
        <v>1967</v>
      </c>
      <c r="G304" s="89" t="s">
        <v>400</v>
      </c>
    </row>
    <row r="305" spans="2:7" hidden="1" outlineLevel="1" x14ac:dyDescent="0.3">
      <c r="B305" s="87">
        <v>11339</v>
      </c>
      <c r="C305" s="88" t="str">
        <f t="shared" si="4"/>
        <v>Strassmann Ramon 2008</v>
      </c>
      <c r="D305" s="89" t="s">
        <v>352</v>
      </c>
      <c r="E305" s="90" t="s">
        <v>328</v>
      </c>
      <c r="F305" s="91">
        <v>2008</v>
      </c>
      <c r="G305" s="89" t="s">
        <v>420</v>
      </c>
    </row>
    <row r="306" spans="2:7" hidden="1" outlineLevel="1" x14ac:dyDescent="0.3">
      <c r="B306" s="87">
        <v>18061</v>
      </c>
      <c r="C306" s="88" t="str">
        <f t="shared" si="4"/>
        <v>Streuli Ralph 1977</v>
      </c>
      <c r="D306" s="89" t="s">
        <v>341</v>
      </c>
      <c r="E306" s="90" t="s">
        <v>269</v>
      </c>
      <c r="F306" s="91">
        <v>1977</v>
      </c>
      <c r="G306" s="89" t="s">
        <v>414</v>
      </c>
    </row>
    <row r="307" spans="2:7" hidden="1" outlineLevel="1" x14ac:dyDescent="0.3">
      <c r="B307" s="87">
        <v>18062</v>
      </c>
      <c r="C307" s="88" t="str">
        <f t="shared" si="4"/>
        <v>Streuli David 2007</v>
      </c>
      <c r="D307" s="89" t="s">
        <v>341</v>
      </c>
      <c r="E307" s="90" t="s">
        <v>342</v>
      </c>
      <c r="F307" s="91">
        <v>2007</v>
      </c>
      <c r="G307" s="89" t="s">
        <v>414</v>
      </c>
    </row>
    <row r="308" spans="2:7" hidden="1" outlineLevel="1" x14ac:dyDescent="0.3">
      <c r="B308" s="87">
        <v>327987</v>
      </c>
      <c r="C308" s="88" t="str">
        <f t="shared" si="4"/>
        <v>Stricker Tobias 1996</v>
      </c>
      <c r="D308" s="89" t="s">
        <v>169</v>
      </c>
      <c r="E308" s="90" t="s">
        <v>224</v>
      </c>
      <c r="F308" s="91">
        <v>1996</v>
      </c>
      <c r="G308" s="89" t="s">
        <v>427</v>
      </c>
    </row>
    <row r="309" spans="2:7" hidden="1" outlineLevel="1" x14ac:dyDescent="0.3">
      <c r="B309" s="87">
        <v>269731</v>
      </c>
      <c r="C309" s="88" t="str">
        <f t="shared" si="4"/>
        <v>Stricker Hansueli 1986</v>
      </c>
      <c r="D309" s="89" t="s">
        <v>169</v>
      </c>
      <c r="E309" s="90" t="s">
        <v>143</v>
      </c>
      <c r="F309" s="91">
        <v>1986</v>
      </c>
      <c r="G309" s="89" t="s">
        <v>408</v>
      </c>
    </row>
    <row r="310" spans="2:7" hidden="1" outlineLevel="1" x14ac:dyDescent="0.3">
      <c r="B310" s="87">
        <v>301865</v>
      </c>
      <c r="C310" s="88" t="str">
        <f t="shared" si="4"/>
        <v>Stucki Benjamin 1987</v>
      </c>
      <c r="D310" s="89" t="s">
        <v>170</v>
      </c>
      <c r="E310" s="90" t="s">
        <v>171</v>
      </c>
      <c r="F310" s="91">
        <v>1987</v>
      </c>
      <c r="G310" s="89" t="s">
        <v>400</v>
      </c>
    </row>
    <row r="311" spans="2:7" hidden="1" outlineLevel="1" x14ac:dyDescent="0.3">
      <c r="B311" s="87">
        <v>152821</v>
      </c>
      <c r="C311" s="88" t="str">
        <f t="shared" si="4"/>
        <v>Studerus Martin 1972</v>
      </c>
      <c r="D311" s="89" t="s">
        <v>308</v>
      </c>
      <c r="E311" s="90" t="s">
        <v>236</v>
      </c>
      <c r="F311" s="91">
        <v>1972</v>
      </c>
      <c r="G311" s="89" t="s">
        <v>411</v>
      </c>
    </row>
    <row r="312" spans="2:7" hidden="1" outlineLevel="1" x14ac:dyDescent="0.3">
      <c r="B312" s="87">
        <v>156068</v>
      </c>
      <c r="C312" s="88" t="str">
        <f t="shared" si="4"/>
        <v>Sturzenegger Emil 1934</v>
      </c>
      <c r="D312" s="89" t="s">
        <v>172</v>
      </c>
      <c r="E312" s="90" t="s">
        <v>174</v>
      </c>
      <c r="F312" s="91">
        <v>1934</v>
      </c>
      <c r="G312" s="89" t="s">
        <v>419</v>
      </c>
    </row>
    <row r="313" spans="2:7" hidden="1" outlineLevel="1" x14ac:dyDescent="0.3">
      <c r="B313" s="87">
        <v>460165</v>
      </c>
      <c r="C313" s="88" t="str">
        <f t="shared" si="4"/>
        <v>Sturzenegger Edi 1966</v>
      </c>
      <c r="D313" s="89" t="s">
        <v>172</v>
      </c>
      <c r="E313" s="90" t="s">
        <v>173</v>
      </c>
      <c r="F313" s="91">
        <v>1966</v>
      </c>
      <c r="G313" s="89" t="s">
        <v>420</v>
      </c>
    </row>
    <row r="314" spans="2:7" hidden="1" outlineLevel="1" x14ac:dyDescent="0.3">
      <c r="B314" s="87">
        <v>787897</v>
      </c>
      <c r="C314" s="88" t="str">
        <f t="shared" si="4"/>
        <v>Sturzenegger Joël 2004</v>
      </c>
      <c r="D314" s="89" t="s">
        <v>172</v>
      </c>
      <c r="E314" s="90" t="s">
        <v>369</v>
      </c>
      <c r="F314" s="91">
        <v>2004</v>
      </c>
      <c r="G314" s="89" t="s">
        <v>420</v>
      </c>
    </row>
    <row r="315" spans="2:7" hidden="1" outlineLevel="1" x14ac:dyDescent="0.3">
      <c r="B315" s="87">
        <v>148250</v>
      </c>
      <c r="C315" s="88" t="str">
        <f t="shared" si="4"/>
        <v>Sumi Werner 1938</v>
      </c>
      <c r="D315" s="89" t="s">
        <v>309</v>
      </c>
      <c r="E315" s="90" t="s">
        <v>54</v>
      </c>
      <c r="F315" s="91">
        <v>1938</v>
      </c>
      <c r="G315" s="89" t="s">
        <v>411</v>
      </c>
    </row>
    <row r="316" spans="2:7" hidden="1" outlineLevel="1" x14ac:dyDescent="0.3">
      <c r="B316" s="87">
        <v>148260</v>
      </c>
      <c r="C316" s="88" t="str">
        <f t="shared" si="4"/>
        <v>Sumi Daniel 1976</v>
      </c>
      <c r="D316" s="89" t="s">
        <v>309</v>
      </c>
      <c r="E316" s="90" t="s">
        <v>57</v>
      </c>
      <c r="F316" s="91">
        <v>1976</v>
      </c>
      <c r="G316" s="89" t="s">
        <v>411</v>
      </c>
    </row>
    <row r="317" spans="2:7" hidden="1" outlineLevel="1" x14ac:dyDescent="0.3">
      <c r="B317" s="87">
        <v>976643</v>
      </c>
      <c r="C317" s="88" t="str">
        <f t="shared" si="4"/>
        <v>Sutter Philip 2006</v>
      </c>
      <c r="D317" s="89" t="s">
        <v>175</v>
      </c>
      <c r="E317" s="90" t="s">
        <v>327</v>
      </c>
      <c r="F317" s="91">
        <v>2006</v>
      </c>
      <c r="G317" s="89" t="s">
        <v>419</v>
      </c>
    </row>
    <row r="318" spans="2:7" hidden="1" outlineLevel="1" x14ac:dyDescent="0.3">
      <c r="B318" s="87">
        <v>112616</v>
      </c>
      <c r="C318" s="88" t="str">
        <f t="shared" si="4"/>
        <v>Sutter Daniel 1977</v>
      </c>
      <c r="D318" s="89" t="s">
        <v>175</v>
      </c>
      <c r="E318" s="90" t="s">
        <v>57</v>
      </c>
      <c r="F318" s="91">
        <v>1977</v>
      </c>
      <c r="G318" s="89" t="s">
        <v>426</v>
      </c>
    </row>
    <row r="319" spans="2:7" hidden="1" outlineLevel="1" x14ac:dyDescent="0.3">
      <c r="B319" s="87">
        <v>187014</v>
      </c>
      <c r="C319" s="88" t="str">
        <f t="shared" si="4"/>
        <v>Sutter Ludwig 1960</v>
      </c>
      <c r="D319" s="89" t="s">
        <v>175</v>
      </c>
      <c r="E319" s="90" t="s">
        <v>310</v>
      </c>
      <c r="F319" s="91">
        <v>1960</v>
      </c>
      <c r="G319" s="89" t="s">
        <v>426</v>
      </c>
    </row>
    <row r="320" spans="2:7" hidden="1" outlineLevel="1" x14ac:dyDescent="0.3">
      <c r="B320" s="87">
        <v>32220</v>
      </c>
      <c r="C320" s="88" t="str">
        <f t="shared" si="4"/>
        <v>Sutter Patrick 1983</v>
      </c>
      <c r="D320" s="89" t="s">
        <v>175</v>
      </c>
      <c r="E320" s="90" t="s">
        <v>221</v>
      </c>
      <c r="F320" s="91">
        <v>1983</v>
      </c>
      <c r="G320" s="89" t="s">
        <v>426</v>
      </c>
    </row>
    <row r="321" spans="2:7" hidden="1" outlineLevel="1" x14ac:dyDescent="0.3">
      <c r="B321" s="87">
        <v>20167</v>
      </c>
      <c r="C321" s="88" t="str">
        <f t="shared" si="4"/>
        <v>Sutter Christian 1973</v>
      </c>
      <c r="D321" s="89" t="s">
        <v>175</v>
      </c>
      <c r="E321" s="90" t="s">
        <v>78</v>
      </c>
      <c r="F321" s="91">
        <v>1973</v>
      </c>
      <c r="G321" s="89" t="s">
        <v>419</v>
      </c>
    </row>
    <row r="322" spans="2:7" hidden="1" outlineLevel="1" x14ac:dyDescent="0.3">
      <c r="B322" s="87">
        <v>832205</v>
      </c>
      <c r="C322" s="88" t="str">
        <f t="shared" si="4"/>
        <v>Tanner Manuel 2004</v>
      </c>
      <c r="D322" s="89" t="s">
        <v>176</v>
      </c>
      <c r="E322" s="90" t="s">
        <v>211</v>
      </c>
      <c r="F322" s="91">
        <v>2004</v>
      </c>
      <c r="G322" s="89" t="s">
        <v>405</v>
      </c>
    </row>
    <row r="323" spans="2:7" hidden="1" outlineLevel="1" x14ac:dyDescent="0.3">
      <c r="B323" s="87">
        <v>184087</v>
      </c>
      <c r="C323" s="88" t="str">
        <f t="shared" si="4"/>
        <v>Tanner Walter 1961</v>
      </c>
      <c r="D323" s="89" t="s">
        <v>176</v>
      </c>
      <c r="E323" s="90" t="s">
        <v>119</v>
      </c>
      <c r="F323" s="91">
        <v>1961</v>
      </c>
      <c r="G323" s="89" t="s">
        <v>405</v>
      </c>
    </row>
    <row r="324" spans="2:7" hidden="1" outlineLevel="1" x14ac:dyDescent="0.3">
      <c r="B324" s="87">
        <v>184085</v>
      </c>
      <c r="C324" s="88" t="str">
        <f t="shared" ref="C324:C387" si="5">CONCATENATE(D324," ",E324," ",F324,)</f>
        <v>Tanner Martin 1977</v>
      </c>
      <c r="D324" s="89" t="s">
        <v>176</v>
      </c>
      <c r="E324" s="90" t="s">
        <v>236</v>
      </c>
      <c r="F324" s="91">
        <v>1977</v>
      </c>
      <c r="G324" s="89" t="s">
        <v>405</v>
      </c>
    </row>
    <row r="325" spans="2:7" hidden="1" outlineLevel="1" x14ac:dyDescent="0.3">
      <c r="B325" s="87">
        <v>184084</v>
      </c>
      <c r="C325" s="88" t="str">
        <f t="shared" si="5"/>
        <v>Tanner Mario 1979</v>
      </c>
      <c r="D325" s="89" t="s">
        <v>176</v>
      </c>
      <c r="E325" s="90" t="s">
        <v>177</v>
      </c>
      <c r="F325" s="91">
        <v>1979</v>
      </c>
      <c r="G325" s="89" t="s">
        <v>405</v>
      </c>
    </row>
    <row r="326" spans="2:7" hidden="1" outlineLevel="1" x14ac:dyDescent="0.3">
      <c r="B326" s="87">
        <v>225975</v>
      </c>
      <c r="C326" s="88" t="str">
        <f t="shared" si="5"/>
        <v>Tobler Hansjörg 1967</v>
      </c>
      <c r="D326" s="89" t="s">
        <v>178</v>
      </c>
      <c r="E326" s="90" t="s">
        <v>125</v>
      </c>
      <c r="F326" s="91">
        <v>1967</v>
      </c>
      <c r="G326" s="89" t="s">
        <v>404</v>
      </c>
    </row>
    <row r="327" spans="2:7" hidden="1" outlineLevel="1" x14ac:dyDescent="0.3">
      <c r="B327" s="87">
        <v>538985</v>
      </c>
      <c r="C327" s="88" t="str">
        <f t="shared" si="5"/>
        <v>Troxler Daniel 1992</v>
      </c>
      <c r="D327" s="89" t="s">
        <v>179</v>
      </c>
      <c r="E327" s="90" t="s">
        <v>57</v>
      </c>
      <c r="F327" s="91">
        <v>1992</v>
      </c>
      <c r="G327" s="89" t="s">
        <v>414</v>
      </c>
    </row>
    <row r="328" spans="2:7" hidden="1" outlineLevel="1" x14ac:dyDescent="0.3">
      <c r="B328" s="87">
        <v>706239</v>
      </c>
      <c r="C328" s="88" t="str">
        <f t="shared" si="5"/>
        <v>Vetsch Damian 1993</v>
      </c>
      <c r="D328" s="89" t="s">
        <v>180</v>
      </c>
      <c r="E328" s="90" t="s">
        <v>181</v>
      </c>
      <c r="F328" s="91">
        <v>1993</v>
      </c>
      <c r="G328" s="89" t="s">
        <v>400</v>
      </c>
    </row>
    <row r="329" spans="2:7" hidden="1" outlineLevel="1" x14ac:dyDescent="0.3">
      <c r="B329" s="87">
        <v>102835</v>
      </c>
      <c r="C329" s="88" t="str">
        <f t="shared" si="5"/>
        <v>Vetsch Christian 1963</v>
      </c>
      <c r="D329" s="89" t="s">
        <v>180</v>
      </c>
      <c r="E329" s="90" t="s">
        <v>78</v>
      </c>
      <c r="F329" s="91">
        <v>1963</v>
      </c>
      <c r="G329" s="89" t="s">
        <v>400</v>
      </c>
    </row>
    <row r="330" spans="2:7" hidden="1" outlineLevel="1" x14ac:dyDescent="0.3">
      <c r="B330" s="87">
        <v>258007</v>
      </c>
      <c r="C330" s="88" t="str">
        <f t="shared" si="5"/>
        <v>Vetter Silvan 1988</v>
      </c>
      <c r="D330" s="89" t="s">
        <v>311</v>
      </c>
      <c r="E330" s="90" t="s">
        <v>222</v>
      </c>
      <c r="F330" s="91">
        <v>1988</v>
      </c>
      <c r="G330" s="89" t="s">
        <v>400</v>
      </c>
    </row>
    <row r="331" spans="2:7" hidden="1" outlineLevel="1" x14ac:dyDescent="0.3">
      <c r="B331" s="87">
        <v>34350</v>
      </c>
      <c r="C331" s="88" t="str">
        <f t="shared" si="5"/>
        <v>von Allmen Karin 2005</v>
      </c>
      <c r="D331" s="89" t="s">
        <v>468</v>
      </c>
      <c r="E331" s="90" t="s">
        <v>291</v>
      </c>
      <c r="F331" s="91">
        <v>2005</v>
      </c>
      <c r="G331" s="89" t="s">
        <v>420</v>
      </c>
    </row>
    <row r="332" spans="2:7" hidden="1" outlineLevel="1" x14ac:dyDescent="0.3">
      <c r="B332" s="87">
        <v>212733</v>
      </c>
      <c r="C332" s="88" t="str">
        <f t="shared" si="5"/>
        <v>Walser Hanspeter 1945</v>
      </c>
      <c r="D332" s="89" t="s">
        <v>312</v>
      </c>
      <c r="E332" s="90" t="s">
        <v>73</v>
      </c>
      <c r="F332" s="91">
        <v>1945</v>
      </c>
      <c r="G332" s="89" t="s">
        <v>420</v>
      </c>
    </row>
    <row r="333" spans="2:7" hidden="1" outlineLevel="1" x14ac:dyDescent="0.3">
      <c r="B333" s="87">
        <v>102115</v>
      </c>
      <c r="C333" s="88" t="str">
        <f t="shared" si="5"/>
        <v>Wehrlin Andreas 1962</v>
      </c>
      <c r="D333" s="89" t="s">
        <v>313</v>
      </c>
      <c r="E333" s="90" t="s">
        <v>65</v>
      </c>
      <c r="F333" s="91">
        <v>1962</v>
      </c>
      <c r="G333" s="89" t="s">
        <v>417</v>
      </c>
    </row>
    <row r="334" spans="2:7" hidden="1" outlineLevel="1" x14ac:dyDescent="0.3">
      <c r="B334" s="87">
        <v>224946</v>
      </c>
      <c r="C334" s="88" t="str">
        <f t="shared" si="5"/>
        <v>Weiler Andreas 1982</v>
      </c>
      <c r="D334" s="89" t="s">
        <v>314</v>
      </c>
      <c r="E334" s="90" t="s">
        <v>65</v>
      </c>
      <c r="F334" s="91">
        <v>1982</v>
      </c>
      <c r="G334" s="89" t="s">
        <v>417</v>
      </c>
    </row>
    <row r="335" spans="2:7" hidden="1" outlineLevel="1" x14ac:dyDescent="0.3">
      <c r="B335" s="87">
        <v>148232</v>
      </c>
      <c r="C335" s="88" t="str">
        <f t="shared" si="5"/>
        <v>Weishaupt Peter 1976</v>
      </c>
      <c r="D335" s="89" t="s">
        <v>315</v>
      </c>
      <c r="E335" s="90" t="s">
        <v>74</v>
      </c>
      <c r="F335" s="91">
        <v>1976</v>
      </c>
      <c r="G335" s="89" t="s">
        <v>411</v>
      </c>
    </row>
    <row r="336" spans="2:7" hidden="1" outlineLevel="1" x14ac:dyDescent="0.3">
      <c r="B336" s="87">
        <v>614763</v>
      </c>
      <c r="C336" s="88" t="str">
        <f t="shared" si="5"/>
        <v>Weiss Christian 1958</v>
      </c>
      <c r="D336" s="89" t="s">
        <v>182</v>
      </c>
      <c r="E336" s="90" t="s">
        <v>78</v>
      </c>
      <c r="F336" s="91">
        <v>1958</v>
      </c>
      <c r="G336" s="89" t="s">
        <v>411</v>
      </c>
    </row>
    <row r="337" spans="2:7" hidden="1" outlineLevel="1" x14ac:dyDescent="0.3">
      <c r="B337" s="87">
        <v>253765</v>
      </c>
      <c r="C337" s="88" t="str">
        <f t="shared" si="5"/>
        <v>Weiss Valentin 1985</v>
      </c>
      <c r="D337" s="89" t="s">
        <v>182</v>
      </c>
      <c r="E337" s="90" t="s">
        <v>183</v>
      </c>
      <c r="F337" s="91">
        <v>1985</v>
      </c>
      <c r="G337" s="89" t="s">
        <v>426</v>
      </c>
    </row>
    <row r="338" spans="2:7" hidden="1" outlineLevel="1" x14ac:dyDescent="0.3">
      <c r="B338" s="87">
        <v>962051</v>
      </c>
      <c r="C338" s="88" t="str">
        <f t="shared" si="5"/>
        <v>Werner Alea Cyara 2001</v>
      </c>
      <c r="D338" s="89" t="s">
        <v>54</v>
      </c>
      <c r="E338" s="90" t="s">
        <v>367</v>
      </c>
      <c r="F338" s="91">
        <v>2001</v>
      </c>
      <c r="G338" s="89" t="s">
        <v>414</v>
      </c>
    </row>
    <row r="339" spans="2:7" hidden="1" outlineLevel="1" x14ac:dyDescent="0.3">
      <c r="B339" s="87">
        <v>942059</v>
      </c>
      <c r="C339" s="88" t="str">
        <f t="shared" si="5"/>
        <v>Werner Mathias 1974</v>
      </c>
      <c r="D339" s="89" t="s">
        <v>54</v>
      </c>
      <c r="E339" s="90" t="s">
        <v>378</v>
      </c>
      <c r="F339" s="91">
        <v>1974</v>
      </c>
      <c r="G339" s="89" t="s">
        <v>414</v>
      </c>
    </row>
    <row r="340" spans="2:7" hidden="1" outlineLevel="1" x14ac:dyDescent="0.3">
      <c r="B340" s="87">
        <v>113162</v>
      </c>
      <c r="C340" s="88" t="str">
        <f t="shared" si="5"/>
        <v>Wick Werner 1955</v>
      </c>
      <c r="D340" s="89" t="s">
        <v>184</v>
      </c>
      <c r="E340" s="90" t="s">
        <v>54</v>
      </c>
      <c r="F340" s="91">
        <v>1955</v>
      </c>
      <c r="G340" s="89" t="s">
        <v>404</v>
      </c>
    </row>
    <row r="341" spans="2:7" hidden="1" outlineLevel="1" x14ac:dyDescent="0.3">
      <c r="B341" s="87">
        <v>740373</v>
      </c>
      <c r="C341" s="88" t="str">
        <f t="shared" si="5"/>
        <v>Widmer Daniel 1961</v>
      </c>
      <c r="D341" s="89" t="s">
        <v>185</v>
      </c>
      <c r="E341" s="90" t="s">
        <v>57</v>
      </c>
      <c r="F341" s="91">
        <v>1961</v>
      </c>
      <c r="G341" s="89" t="s">
        <v>417</v>
      </c>
    </row>
    <row r="342" spans="2:7" hidden="1" outlineLevel="1" x14ac:dyDescent="0.3">
      <c r="B342" s="87">
        <v>744447</v>
      </c>
      <c r="C342" s="88" t="str">
        <f t="shared" si="5"/>
        <v>Widmer Lukas 1999</v>
      </c>
      <c r="D342" s="89" t="s">
        <v>185</v>
      </c>
      <c r="E342" s="90" t="s">
        <v>186</v>
      </c>
      <c r="F342" s="91">
        <v>1999</v>
      </c>
      <c r="G342" s="89" t="s">
        <v>417</v>
      </c>
    </row>
    <row r="343" spans="2:7" hidden="1" outlineLevel="1" x14ac:dyDescent="0.3">
      <c r="B343" s="87">
        <v>1585</v>
      </c>
      <c r="C343" s="88" t="str">
        <f t="shared" si="5"/>
        <v>Widmer Ramon 2006</v>
      </c>
      <c r="D343" s="89" t="s">
        <v>185</v>
      </c>
      <c r="E343" s="90" t="s">
        <v>328</v>
      </c>
      <c r="F343" s="91">
        <v>2006</v>
      </c>
      <c r="G343" s="89" t="s">
        <v>417</v>
      </c>
    </row>
    <row r="344" spans="2:7" hidden="1" outlineLevel="1" x14ac:dyDescent="0.3">
      <c r="B344" s="87">
        <v>881286</v>
      </c>
      <c r="C344" s="88" t="str">
        <f t="shared" si="5"/>
        <v>Wild Michael 1964</v>
      </c>
      <c r="D344" s="89" t="s">
        <v>316</v>
      </c>
      <c r="E344" s="90" t="s">
        <v>89</v>
      </c>
      <c r="F344" s="91">
        <v>1964</v>
      </c>
      <c r="G344" s="89" t="s">
        <v>414</v>
      </c>
    </row>
    <row r="345" spans="2:7" hidden="1" outlineLevel="1" x14ac:dyDescent="0.3">
      <c r="B345" s="87">
        <v>316040</v>
      </c>
      <c r="C345" s="88" t="str">
        <f t="shared" si="5"/>
        <v>Wildermuth Christian 1966</v>
      </c>
      <c r="D345" s="89" t="s">
        <v>317</v>
      </c>
      <c r="E345" s="90" t="s">
        <v>78</v>
      </c>
      <c r="F345" s="91">
        <v>1966</v>
      </c>
      <c r="G345" s="89" t="s">
        <v>417</v>
      </c>
    </row>
    <row r="346" spans="2:7" hidden="1" outlineLevel="1" x14ac:dyDescent="0.3">
      <c r="B346" s="87">
        <v>526178</v>
      </c>
      <c r="C346" s="88" t="str">
        <f t="shared" si="5"/>
        <v>Wyss Reto 1973</v>
      </c>
      <c r="D346" s="89" t="s">
        <v>318</v>
      </c>
      <c r="E346" s="90" t="s">
        <v>237</v>
      </c>
      <c r="F346" s="91">
        <v>1973</v>
      </c>
      <c r="G346" s="89" t="s">
        <v>411</v>
      </c>
    </row>
    <row r="347" spans="2:7" hidden="1" outlineLevel="1" x14ac:dyDescent="0.3">
      <c r="B347" s="87">
        <v>954152</v>
      </c>
      <c r="C347" s="88" t="str">
        <f t="shared" si="5"/>
        <v>Zaller Benjamin 1982</v>
      </c>
      <c r="D347" s="89" t="s">
        <v>319</v>
      </c>
      <c r="E347" s="90" t="s">
        <v>171</v>
      </c>
      <c r="F347" s="91">
        <v>1982</v>
      </c>
      <c r="G347" s="89" t="s">
        <v>419</v>
      </c>
    </row>
    <row r="348" spans="2:7" hidden="1" outlineLevel="1" x14ac:dyDescent="0.3">
      <c r="B348" s="87">
        <v>187414</v>
      </c>
      <c r="C348" s="88" t="str">
        <f t="shared" si="5"/>
        <v>Zaugg Loïc 1982</v>
      </c>
      <c r="D348" s="89" t="s">
        <v>187</v>
      </c>
      <c r="E348" s="90" t="s">
        <v>188</v>
      </c>
      <c r="F348" s="91">
        <v>1982</v>
      </c>
      <c r="G348" s="89" t="s">
        <v>426</v>
      </c>
    </row>
    <row r="349" spans="2:7" hidden="1" outlineLevel="1" x14ac:dyDescent="0.3">
      <c r="B349" s="87">
        <v>114029</v>
      </c>
      <c r="C349" s="88" t="str">
        <f t="shared" si="5"/>
        <v>Zeiter Antonio 1948</v>
      </c>
      <c r="D349" s="89" t="s">
        <v>320</v>
      </c>
      <c r="E349" s="90" t="s">
        <v>321</v>
      </c>
      <c r="F349" s="91">
        <v>1948</v>
      </c>
      <c r="G349" s="89" t="s">
        <v>404</v>
      </c>
    </row>
    <row r="350" spans="2:7" hidden="1" outlineLevel="1" x14ac:dyDescent="0.3">
      <c r="B350" s="87">
        <v>108147</v>
      </c>
      <c r="C350" s="88" t="str">
        <f t="shared" si="5"/>
        <v>Zellweger Peter 1951</v>
      </c>
      <c r="D350" s="89" t="s">
        <v>189</v>
      </c>
      <c r="E350" s="90" t="s">
        <v>74</v>
      </c>
      <c r="F350" s="91">
        <v>1951</v>
      </c>
      <c r="G350" s="89" t="s">
        <v>408</v>
      </c>
    </row>
    <row r="351" spans="2:7" hidden="1" outlineLevel="1" x14ac:dyDescent="0.3">
      <c r="B351" s="87">
        <v>104126</v>
      </c>
      <c r="C351" s="88" t="str">
        <f t="shared" si="5"/>
        <v>Ziegler Walter 1963</v>
      </c>
      <c r="D351" s="89" t="s">
        <v>322</v>
      </c>
      <c r="E351" s="90" t="s">
        <v>119</v>
      </c>
      <c r="F351" s="91">
        <v>1963</v>
      </c>
      <c r="G351" s="89" t="s">
        <v>404</v>
      </c>
    </row>
    <row r="352" spans="2:7" hidden="1" outlineLevel="1" x14ac:dyDescent="0.3">
      <c r="B352" s="87">
        <v>21043</v>
      </c>
      <c r="C352" s="88" t="str">
        <f t="shared" si="5"/>
        <v>Zientek André 1986</v>
      </c>
      <c r="D352" s="89" t="s">
        <v>370</v>
      </c>
      <c r="E352" s="90" t="s">
        <v>371</v>
      </c>
      <c r="F352" s="91">
        <v>1986</v>
      </c>
      <c r="G352" s="89" t="s">
        <v>420</v>
      </c>
    </row>
    <row r="353" spans="2:7" hidden="1" outlineLevel="1" x14ac:dyDescent="0.3">
      <c r="B353" s="87">
        <v>248036</v>
      </c>
      <c r="C353" s="88" t="str">
        <f t="shared" si="5"/>
        <v>Zürcher Ernst 1943</v>
      </c>
      <c r="D353" s="89" t="s">
        <v>323</v>
      </c>
      <c r="E353" s="90" t="s">
        <v>71</v>
      </c>
      <c r="F353" s="91">
        <v>1943</v>
      </c>
      <c r="G353" s="89" t="s">
        <v>414</v>
      </c>
    </row>
    <row r="354" spans="2:7" hidden="1" outlineLevel="1" x14ac:dyDescent="0.3">
      <c r="B354" s="87">
        <v>226296</v>
      </c>
      <c r="C354" s="88" t="str">
        <f t="shared" si="5"/>
        <v>Züst Andrea 1983</v>
      </c>
      <c r="D354" s="89" t="s">
        <v>190</v>
      </c>
      <c r="E354" s="90" t="s">
        <v>253</v>
      </c>
      <c r="F354" s="91">
        <v>1983</v>
      </c>
      <c r="G354" s="89" t="s">
        <v>404</v>
      </c>
    </row>
    <row r="355" spans="2:7" hidden="1" outlineLevel="1" x14ac:dyDescent="0.3">
      <c r="B355" s="87">
        <v>517032</v>
      </c>
      <c r="C355" s="88" t="str">
        <f t="shared" si="5"/>
        <v>Züst Michael 1991</v>
      </c>
      <c r="D355" s="89" t="s">
        <v>190</v>
      </c>
      <c r="E355" s="90" t="s">
        <v>89</v>
      </c>
      <c r="F355" s="91">
        <v>1991</v>
      </c>
      <c r="G355" s="89" t="s">
        <v>420</v>
      </c>
    </row>
    <row r="356" spans="2:7" hidden="1" outlineLevel="1" x14ac:dyDescent="0.3">
      <c r="B356" s="87">
        <v>225977</v>
      </c>
      <c r="C356" s="88" t="str">
        <f t="shared" si="5"/>
        <v>Züst Wilfried 1956</v>
      </c>
      <c r="D356" s="89" t="s">
        <v>190</v>
      </c>
      <c r="E356" s="90" t="s">
        <v>191</v>
      </c>
      <c r="F356" s="91">
        <v>1956</v>
      </c>
      <c r="G356" s="89" t="s">
        <v>404</v>
      </c>
    </row>
    <row r="357" spans="2:7" hidden="1" outlineLevel="1" x14ac:dyDescent="0.3">
      <c r="B357" s="87">
        <v>209270</v>
      </c>
      <c r="C357" s="88" t="str">
        <f t="shared" si="5"/>
        <v>Zweifel Walter 1964</v>
      </c>
      <c r="D357" s="89" t="s">
        <v>192</v>
      </c>
      <c r="E357" s="90" t="s">
        <v>119</v>
      </c>
      <c r="F357" s="91">
        <v>1964</v>
      </c>
      <c r="G357" s="89" t="s">
        <v>421</v>
      </c>
    </row>
    <row r="358" spans="2:7" hidden="1" outlineLevel="1" x14ac:dyDescent="0.3">
      <c r="B358" s="87">
        <v>3240</v>
      </c>
      <c r="C358" s="88" t="str">
        <f t="shared" si="5"/>
        <v>Zwicker Lea 2003</v>
      </c>
      <c r="D358" s="89" t="s">
        <v>329</v>
      </c>
      <c r="E358" s="90" t="s">
        <v>330</v>
      </c>
      <c r="F358" s="91">
        <v>2003</v>
      </c>
      <c r="G358" s="89" t="s">
        <v>414</v>
      </c>
    </row>
    <row r="359" spans="2:7" hidden="1" outlineLevel="1" x14ac:dyDescent="0.3">
      <c r="B359" s="87">
        <v>26763</v>
      </c>
      <c r="C359" s="88" t="str">
        <f t="shared" si="5"/>
        <v>Zwyer Mia 2009</v>
      </c>
      <c r="D359" s="89" t="s">
        <v>469</v>
      </c>
      <c r="E359" s="90" t="s">
        <v>470</v>
      </c>
      <c r="F359" s="91">
        <v>2009</v>
      </c>
      <c r="G359" s="89" t="s">
        <v>400</v>
      </c>
    </row>
    <row r="360" spans="2:7" collapsed="1" x14ac:dyDescent="0.3"/>
    <row r="372" spans="2:7" x14ac:dyDescent="0.3">
      <c r="B372" s="68"/>
      <c r="C372"/>
      <c r="D372" s="68"/>
      <c r="E372" s="68"/>
      <c r="F372" s="68"/>
      <c r="G372" s="68"/>
    </row>
    <row r="373" spans="2:7" x14ac:dyDescent="0.3">
      <c r="B373" s="68"/>
      <c r="C373"/>
      <c r="D373" s="68"/>
      <c r="E373" s="68"/>
      <c r="F373" s="68"/>
      <c r="G373" s="68"/>
    </row>
    <row r="374" spans="2:7" x14ac:dyDescent="0.3">
      <c r="B374" s="68"/>
      <c r="C374"/>
      <c r="D374" s="68"/>
      <c r="E374" s="68"/>
      <c r="F374" s="68"/>
      <c r="G374" s="68"/>
    </row>
    <row r="375" spans="2:7" x14ac:dyDescent="0.3">
      <c r="B375" s="68"/>
      <c r="C375"/>
      <c r="D375" s="68"/>
      <c r="E375" s="68"/>
      <c r="F375" s="68"/>
      <c r="G375" s="68"/>
    </row>
    <row r="376" spans="2:7" x14ac:dyDescent="0.3">
      <c r="B376" s="68"/>
      <c r="C376"/>
      <c r="D376" s="68"/>
      <c r="E376" s="68"/>
      <c r="F376" s="68"/>
      <c r="G376" s="68"/>
    </row>
    <row r="377" spans="2:7" x14ac:dyDescent="0.3">
      <c r="B377" s="68"/>
      <c r="C377"/>
      <c r="D377" s="68"/>
      <c r="E377" s="68"/>
      <c r="F377" s="68"/>
      <c r="G377" s="68"/>
    </row>
    <row r="378" spans="2:7" x14ac:dyDescent="0.3">
      <c r="B378" s="68"/>
      <c r="C378"/>
      <c r="D378" s="68"/>
      <c r="E378" s="68"/>
      <c r="F378" s="68"/>
      <c r="G378" s="68"/>
    </row>
    <row r="379" spans="2:7" x14ac:dyDescent="0.3">
      <c r="B379" s="68"/>
      <c r="C379"/>
      <c r="D379" s="68"/>
      <c r="E379" s="68"/>
      <c r="F379" s="68"/>
      <c r="G379" s="68"/>
    </row>
    <row r="380" spans="2:7" x14ac:dyDescent="0.3">
      <c r="B380" s="68"/>
      <c r="C380"/>
      <c r="D380" s="68"/>
      <c r="E380" s="68"/>
      <c r="F380" s="68"/>
      <c r="G380" s="68"/>
    </row>
    <row r="381" spans="2:7" x14ac:dyDescent="0.3">
      <c r="B381" s="68"/>
      <c r="C381"/>
      <c r="D381" s="68"/>
      <c r="E381" s="68"/>
      <c r="F381" s="68"/>
      <c r="G381" s="68"/>
    </row>
    <row r="382" spans="2:7" x14ac:dyDescent="0.3">
      <c r="B382" s="68"/>
      <c r="C382"/>
      <c r="D382" s="68"/>
      <c r="E382" s="68"/>
      <c r="F382" s="68"/>
      <c r="G382" s="68"/>
    </row>
    <row r="383" spans="2:7" x14ac:dyDescent="0.3">
      <c r="B383" s="68"/>
      <c r="C383"/>
      <c r="D383" s="68"/>
      <c r="E383" s="68"/>
      <c r="F383" s="68"/>
      <c r="G383" s="68"/>
    </row>
    <row r="384" spans="2:7" x14ac:dyDescent="0.3">
      <c r="B384" s="68"/>
      <c r="C384"/>
      <c r="D384" s="68"/>
      <c r="E384" s="68"/>
      <c r="F384" s="68"/>
      <c r="G384" s="68"/>
    </row>
    <row r="385" spans="2:7" x14ac:dyDescent="0.3">
      <c r="B385" s="68"/>
      <c r="C385"/>
      <c r="D385" s="68"/>
      <c r="E385" s="68"/>
      <c r="F385" s="68"/>
      <c r="G385" s="68"/>
    </row>
    <row r="386" spans="2:7" x14ac:dyDescent="0.3">
      <c r="B386" s="68"/>
      <c r="C386"/>
      <c r="D386" s="68"/>
      <c r="E386" s="68"/>
      <c r="F386" s="68"/>
      <c r="G386" s="68"/>
    </row>
    <row r="387" spans="2:7" x14ac:dyDescent="0.3">
      <c r="B387" s="68"/>
      <c r="C387"/>
      <c r="D387" s="68"/>
      <c r="E387" s="68"/>
      <c r="F387" s="68"/>
      <c r="G387" s="68"/>
    </row>
    <row r="388" spans="2:7" x14ac:dyDescent="0.3">
      <c r="B388" s="68"/>
      <c r="C388"/>
      <c r="D388" s="68"/>
      <c r="E388" s="68"/>
      <c r="F388" s="68"/>
      <c r="G388" s="68"/>
    </row>
    <row r="389" spans="2:7" x14ac:dyDescent="0.3">
      <c r="B389" s="68"/>
      <c r="C389"/>
      <c r="D389" s="68"/>
      <c r="E389" s="68"/>
      <c r="F389" s="68"/>
      <c r="G389" s="68"/>
    </row>
    <row r="390" spans="2:7" x14ac:dyDescent="0.3">
      <c r="B390" s="68"/>
      <c r="C390"/>
      <c r="D390" s="68"/>
      <c r="E390" s="68"/>
      <c r="F390" s="68"/>
      <c r="G390" s="68"/>
    </row>
    <row r="391" spans="2:7" x14ac:dyDescent="0.3">
      <c r="B391" s="68"/>
      <c r="C391"/>
      <c r="D391" s="68"/>
      <c r="E391" s="68"/>
      <c r="F391" s="68"/>
      <c r="G391" s="68"/>
    </row>
    <row r="392" spans="2:7" x14ac:dyDescent="0.3">
      <c r="B392" s="68"/>
      <c r="C392"/>
      <c r="D392" s="68"/>
      <c r="E392" s="68"/>
      <c r="F392" s="68"/>
      <c r="G392" s="68"/>
    </row>
    <row r="393" spans="2:7" x14ac:dyDescent="0.3">
      <c r="B393" s="68"/>
      <c r="C393"/>
      <c r="D393" s="68"/>
      <c r="E393" s="68"/>
      <c r="F393" s="68"/>
      <c r="G393" s="68"/>
    </row>
    <row r="394" spans="2:7" x14ac:dyDescent="0.3">
      <c r="B394" s="68"/>
      <c r="C394"/>
      <c r="D394" s="68"/>
      <c r="E394" s="68"/>
      <c r="F394" s="68"/>
      <c r="G394" s="68"/>
    </row>
    <row r="395" spans="2:7" x14ac:dyDescent="0.3">
      <c r="B395" s="68"/>
      <c r="C395"/>
      <c r="D395" s="68"/>
      <c r="E395" s="68"/>
      <c r="F395" s="68"/>
      <c r="G395" s="68"/>
    </row>
    <row r="396" spans="2:7" x14ac:dyDescent="0.3">
      <c r="B396" s="68"/>
      <c r="C396"/>
      <c r="D396" s="68"/>
      <c r="E396" s="68"/>
      <c r="F396" s="68"/>
      <c r="G396" s="68"/>
    </row>
    <row r="397" spans="2:7" x14ac:dyDescent="0.3">
      <c r="B397" s="68"/>
      <c r="C397"/>
      <c r="D397" s="68"/>
      <c r="E397" s="68"/>
      <c r="F397" s="68"/>
      <c r="G397" s="68"/>
    </row>
    <row r="398" spans="2:7" x14ac:dyDescent="0.3">
      <c r="B398" s="68"/>
      <c r="C398"/>
      <c r="D398" s="68"/>
      <c r="E398" s="68"/>
      <c r="F398" s="68"/>
      <c r="G398" s="68"/>
    </row>
    <row r="399" spans="2:7" x14ac:dyDescent="0.3">
      <c r="B399" s="68"/>
      <c r="C399"/>
      <c r="D399" s="68"/>
      <c r="E399" s="68"/>
      <c r="F399" s="68"/>
      <c r="G399" s="68"/>
    </row>
    <row r="400" spans="2:7" x14ac:dyDescent="0.3">
      <c r="B400" s="68"/>
      <c r="C400"/>
      <c r="D400" s="68"/>
      <c r="E400" s="68"/>
      <c r="F400" s="68"/>
      <c r="G400" s="68"/>
    </row>
    <row r="401" spans="2:7" x14ac:dyDescent="0.3">
      <c r="B401" s="68"/>
      <c r="C401"/>
      <c r="D401" s="68"/>
      <c r="E401" s="68"/>
      <c r="F401" s="68"/>
      <c r="G401" s="68"/>
    </row>
    <row r="402" spans="2:7" x14ac:dyDescent="0.3">
      <c r="B402" s="68"/>
      <c r="C402"/>
      <c r="D402" s="68"/>
      <c r="E402" s="68"/>
      <c r="F402" s="68"/>
      <c r="G402" s="68"/>
    </row>
    <row r="403" spans="2:7" x14ac:dyDescent="0.3">
      <c r="B403" s="68"/>
      <c r="C403"/>
      <c r="D403" s="68"/>
      <c r="E403" s="68"/>
      <c r="F403" s="68"/>
      <c r="G403" s="68"/>
    </row>
    <row r="404" spans="2:7" x14ac:dyDescent="0.3">
      <c r="B404" s="68"/>
      <c r="C404"/>
      <c r="D404" s="68"/>
      <c r="E404" s="68"/>
      <c r="F404" s="68"/>
      <c r="G404" s="68"/>
    </row>
    <row r="405" spans="2:7" x14ac:dyDescent="0.3">
      <c r="B405" s="68"/>
      <c r="C405"/>
      <c r="D405" s="68"/>
      <c r="E405" s="68"/>
      <c r="F405" s="68"/>
      <c r="G405" s="68"/>
    </row>
    <row r="406" spans="2:7" x14ac:dyDescent="0.3">
      <c r="B406" s="68"/>
      <c r="C406"/>
      <c r="D406" s="68"/>
      <c r="E406" s="68"/>
      <c r="F406" s="68"/>
      <c r="G406" s="68"/>
    </row>
    <row r="407" spans="2:7" x14ac:dyDescent="0.3">
      <c r="B407" s="68"/>
      <c r="C407"/>
      <c r="D407" s="68"/>
      <c r="E407" s="68"/>
      <c r="F407" s="68"/>
      <c r="G407" s="68"/>
    </row>
    <row r="408" spans="2:7" x14ac:dyDescent="0.3">
      <c r="B408" s="68"/>
      <c r="C408"/>
      <c r="D408" s="68"/>
      <c r="E408" s="68"/>
      <c r="F408" s="68"/>
      <c r="G408" s="68"/>
    </row>
    <row r="409" spans="2:7" x14ac:dyDescent="0.3">
      <c r="B409" s="68"/>
      <c r="C409"/>
      <c r="D409" s="68"/>
      <c r="E409" s="68"/>
      <c r="F409" s="68"/>
      <c r="G409" s="68"/>
    </row>
    <row r="410" spans="2:7" x14ac:dyDescent="0.3">
      <c r="B410" s="68"/>
      <c r="C410"/>
      <c r="D410" s="68"/>
      <c r="E410" s="68"/>
      <c r="F410" s="68"/>
      <c r="G410" s="68"/>
    </row>
    <row r="411" spans="2:7" x14ac:dyDescent="0.3">
      <c r="B411" s="68"/>
      <c r="C411"/>
      <c r="D411" s="68"/>
      <c r="E411" s="68"/>
      <c r="F411" s="68"/>
      <c r="G411" s="68"/>
    </row>
    <row r="412" spans="2:7" x14ac:dyDescent="0.3">
      <c r="B412" s="68"/>
      <c r="C412"/>
      <c r="D412" s="68"/>
      <c r="E412" s="68"/>
      <c r="F412" s="68"/>
      <c r="G412" s="68"/>
    </row>
    <row r="413" spans="2:7" x14ac:dyDescent="0.3">
      <c r="B413" s="68"/>
      <c r="C413"/>
      <c r="D413" s="68"/>
      <c r="E413" s="68"/>
      <c r="F413" s="68"/>
      <c r="G413" s="68"/>
    </row>
    <row r="414" spans="2:7" x14ac:dyDescent="0.3">
      <c r="B414" s="68"/>
      <c r="C414"/>
      <c r="D414" s="68"/>
      <c r="E414" s="68"/>
      <c r="F414" s="68"/>
      <c r="G414" s="68"/>
    </row>
    <row r="415" spans="2:7" x14ac:dyDescent="0.3">
      <c r="B415" s="68"/>
      <c r="C415"/>
      <c r="D415" s="68"/>
      <c r="E415" s="68"/>
      <c r="F415" s="68"/>
      <c r="G415" s="68"/>
    </row>
    <row r="416" spans="2:7" x14ac:dyDescent="0.3">
      <c r="B416" s="68"/>
      <c r="C416"/>
      <c r="D416" s="68"/>
      <c r="E416" s="68"/>
      <c r="F416" s="68"/>
      <c r="G416" s="68"/>
    </row>
    <row r="417" spans="2:7" x14ac:dyDescent="0.3">
      <c r="B417" s="68"/>
      <c r="C417"/>
      <c r="D417" s="68"/>
      <c r="E417" s="68"/>
      <c r="F417" s="68"/>
      <c r="G417" s="68"/>
    </row>
    <row r="418" spans="2:7" x14ac:dyDescent="0.3">
      <c r="B418" s="68"/>
      <c r="C418"/>
      <c r="D418" s="68"/>
      <c r="E418" s="68"/>
      <c r="F418" s="68"/>
      <c r="G418" s="68"/>
    </row>
    <row r="419" spans="2:7" x14ac:dyDescent="0.3">
      <c r="B419" s="68"/>
      <c r="C419"/>
      <c r="D419" s="68"/>
      <c r="E419" s="68"/>
      <c r="F419" s="68"/>
      <c r="G419" s="68"/>
    </row>
    <row r="420" spans="2:7" x14ac:dyDescent="0.3">
      <c r="B420" s="68"/>
      <c r="C420"/>
      <c r="D420" s="68"/>
      <c r="E420" s="68"/>
      <c r="F420" s="68"/>
      <c r="G420" s="68"/>
    </row>
    <row r="421" spans="2:7" x14ac:dyDescent="0.3">
      <c r="B421" s="68"/>
      <c r="C421"/>
      <c r="D421" s="68"/>
      <c r="E421" s="68"/>
      <c r="F421" s="68"/>
      <c r="G421" s="68"/>
    </row>
    <row r="422" spans="2:7" x14ac:dyDescent="0.3">
      <c r="B422" s="68"/>
      <c r="C422"/>
      <c r="D422" s="68"/>
      <c r="E422" s="68"/>
      <c r="F422" s="68"/>
      <c r="G422" s="68"/>
    </row>
    <row r="423" spans="2:7" x14ac:dyDescent="0.3">
      <c r="B423" s="68"/>
      <c r="C423"/>
      <c r="D423" s="68"/>
      <c r="E423" s="68"/>
      <c r="F423" s="68"/>
      <c r="G423" s="68"/>
    </row>
    <row r="424" spans="2:7" x14ac:dyDescent="0.3">
      <c r="B424" s="68"/>
      <c r="C424"/>
      <c r="D424" s="68"/>
      <c r="E424" s="68"/>
      <c r="F424" s="68"/>
      <c r="G424" s="68"/>
    </row>
    <row r="425" spans="2:7" x14ac:dyDescent="0.3">
      <c r="B425" s="68"/>
      <c r="C425"/>
      <c r="D425" s="68"/>
      <c r="E425" s="68"/>
      <c r="F425" s="68"/>
      <c r="G425" s="68"/>
    </row>
    <row r="426" spans="2:7" x14ac:dyDescent="0.3">
      <c r="B426" s="68"/>
      <c r="C426"/>
      <c r="D426" s="68"/>
      <c r="E426" s="68"/>
      <c r="F426" s="68"/>
      <c r="G426" s="68"/>
    </row>
    <row r="427" spans="2:7" x14ac:dyDescent="0.3">
      <c r="B427" s="68"/>
      <c r="C427"/>
      <c r="D427" s="68"/>
      <c r="E427" s="68"/>
      <c r="F427" s="68"/>
      <c r="G427" s="68"/>
    </row>
    <row r="428" spans="2:7" x14ac:dyDescent="0.3">
      <c r="B428" s="68"/>
      <c r="C428"/>
      <c r="D428" s="68"/>
      <c r="E428" s="68"/>
      <c r="F428" s="68"/>
      <c r="G428" s="68"/>
    </row>
    <row r="429" spans="2:7" x14ac:dyDescent="0.3">
      <c r="B429" s="68"/>
      <c r="C429"/>
      <c r="D429" s="68"/>
      <c r="E429" s="68"/>
      <c r="F429" s="68"/>
      <c r="G429" s="68"/>
    </row>
    <row r="430" spans="2:7" x14ac:dyDescent="0.3">
      <c r="B430" s="68"/>
      <c r="C430"/>
      <c r="D430" s="68"/>
      <c r="E430" s="68"/>
      <c r="F430" s="68"/>
      <c r="G430" s="68"/>
    </row>
    <row r="431" spans="2:7" x14ac:dyDescent="0.3">
      <c r="B431" s="68"/>
      <c r="C431"/>
      <c r="D431" s="68"/>
      <c r="E431" s="68"/>
      <c r="F431" s="68"/>
      <c r="G431" s="68"/>
    </row>
    <row r="432" spans="2:7" x14ac:dyDescent="0.3">
      <c r="B432" s="68"/>
      <c r="C432"/>
      <c r="D432" s="68"/>
      <c r="E432" s="68"/>
      <c r="F432" s="68"/>
      <c r="G432" s="68"/>
    </row>
    <row r="433" spans="2:7" x14ac:dyDescent="0.3">
      <c r="B433" s="68"/>
      <c r="C433"/>
      <c r="D433" s="68"/>
      <c r="E433" s="68"/>
      <c r="F433" s="68"/>
      <c r="G433" s="68"/>
    </row>
    <row r="434" spans="2:7" x14ac:dyDescent="0.3">
      <c r="B434" s="68"/>
      <c r="C434"/>
      <c r="D434" s="68"/>
      <c r="E434" s="68"/>
      <c r="F434" s="68"/>
      <c r="G434" s="68"/>
    </row>
    <row r="435" spans="2:7" x14ac:dyDescent="0.3">
      <c r="B435" s="68"/>
      <c r="C435"/>
      <c r="D435" s="68"/>
      <c r="E435" s="68"/>
      <c r="F435" s="68"/>
      <c r="G435" s="68"/>
    </row>
    <row r="436" spans="2:7" x14ac:dyDescent="0.3">
      <c r="B436" s="68"/>
      <c r="C436"/>
      <c r="D436" s="68"/>
      <c r="E436" s="68"/>
      <c r="F436" s="68"/>
      <c r="G436" s="68"/>
    </row>
    <row r="437" spans="2:7" x14ac:dyDescent="0.3">
      <c r="B437" s="68"/>
      <c r="C437"/>
      <c r="D437" s="68"/>
      <c r="E437" s="68"/>
      <c r="F437" s="68"/>
      <c r="G437" s="68"/>
    </row>
    <row r="438" spans="2:7" x14ac:dyDescent="0.3">
      <c r="B438" s="68"/>
      <c r="C438"/>
      <c r="D438" s="68"/>
      <c r="E438" s="68"/>
      <c r="F438" s="68"/>
      <c r="G438" s="68"/>
    </row>
    <row r="439" spans="2:7" x14ac:dyDescent="0.3">
      <c r="B439" s="68"/>
      <c r="C439"/>
      <c r="D439" s="68"/>
      <c r="E439" s="68"/>
      <c r="F439" s="68"/>
      <c r="G439" s="68"/>
    </row>
    <row r="440" spans="2:7" x14ac:dyDescent="0.3">
      <c r="B440" s="68"/>
      <c r="C440"/>
      <c r="D440" s="68"/>
      <c r="E440" s="68"/>
      <c r="F440" s="68"/>
      <c r="G440" s="68"/>
    </row>
    <row r="441" spans="2:7" x14ac:dyDescent="0.3">
      <c r="B441" s="68"/>
      <c r="C441"/>
      <c r="D441" s="68"/>
      <c r="E441" s="68"/>
      <c r="F441" s="68"/>
      <c r="G441" s="68"/>
    </row>
    <row r="442" spans="2:7" x14ac:dyDescent="0.3">
      <c r="B442" s="68"/>
      <c r="C442"/>
      <c r="D442" s="68"/>
      <c r="E442" s="68"/>
      <c r="F442" s="68"/>
      <c r="G442" s="68"/>
    </row>
    <row r="443" spans="2:7" x14ac:dyDescent="0.3">
      <c r="B443" s="68"/>
      <c r="C443"/>
      <c r="D443" s="68"/>
      <c r="E443" s="68"/>
      <c r="F443" s="68"/>
      <c r="G443" s="68"/>
    </row>
    <row r="444" spans="2:7" x14ac:dyDescent="0.3">
      <c r="B444" s="68"/>
      <c r="C444"/>
      <c r="D444" s="68"/>
      <c r="E444" s="68"/>
      <c r="F444" s="68"/>
      <c r="G444" s="68"/>
    </row>
    <row r="445" spans="2:7" x14ac:dyDescent="0.3">
      <c r="B445" s="68"/>
      <c r="C445"/>
      <c r="D445" s="68"/>
      <c r="E445" s="68"/>
      <c r="F445" s="68"/>
      <c r="G445" s="68"/>
    </row>
    <row r="446" spans="2:7" x14ac:dyDescent="0.3">
      <c r="B446" s="68"/>
      <c r="C446"/>
      <c r="D446" s="68"/>
      <c r="E446" s="68"/>
      <c r="F446" s="68"/>
      <c r="G446" s="68"/>
    </row>
    <row r="447" spans="2:7" x14ac:dyDescent="0.3">
      <c r="B447" s="68"/>
      <c r="C447"/>
      <c r="D447" s="68"/>
      <c r="E447" s="68"/>
      <c r="F447" s="68"/>
      <c r="G447" s="68"/>
    </row>
    <row r="448" spans="2:7" x14ac:dyDescent="0.3">
      <c r="B448" s="68"/>
      <c r="C448"/>
      <c r="D448" s="68"/>
      <c r="E448" s="68"/>
      <c r="F448" s="68"/>
      <c r="G448" s="68"/>
    </row>
    <row r="449" spans="2:7" x14ac:dyDescent="0.3">
      <c r="B449" s="68"/>
      <c r="C449"/>
      <c r="D449" s="68"/>
      <c r="E449" s="68"/>
      <c r="F449" s="68"/>
      <c r="G449" s="68"/>
    </row>
    <row r="450" spans="2:7" x14ac:dyDescent="0.3">
      <c r="B450" s="68"/>
      <c r="C450"/>
      <c r="D450" s="68"/>
      <c r="E450" s="68"/>
      <c r="F450" s="68"/>
      <c r="G450" s="68"/>
    </row>
    <row r="451" spans="2:7" x14ac:dyDescent="0.3">
      <c r="B451" s="68"/>
      <c r="C451"/>
      <c r="D451" s="68"/>
      <c r="E451" s="68"/>
      <c r="F451" s="68"/>
      <c r="G451" s="68"/>
    </row>
    <row r="452" spans="2:7" x14ac:dyDescent="0.3">
      <c r="B452" s="68"/>
      <c r="C452"/>
      <c r="D452" s="68"/>
      <c r="E452" s="68"/>
      <c r="F452" s="68"/>
      <c r="G452" s="68"/>
    </row>
    <row r="453" spans="2:7" x14ac:dyDescent="0.3">
      <c r="B453" s="68"/>
      <c r="C453"/>
      <c r="D453" s="68"/>
      <c r="E453" s="68"/>
      <c r="F453" s="68"/>
      <c r="G453" s="68"/>
    </row>
    <row r="454" spans="2:7" x14ac:dyDescent="0.3">
      <c r="B454" s="68"/>
      <c r="C454"/>
      <c r="D454" s="68"/>
      <c r="E454" s="68"/>
      <c r="F454" s="68"/>
      <c r="G454" s="68"/>
    </row>
    <row r="455" spans="2:7" x14ac:dyDescent="0.3">
      <c r="B455" s="68"/>
      <c r="C455"/>
      <c r="D455" s="68"/>
      <c r="E455" s="68"/>
      <c r="F455" s="68"/>
      <c r="G455" s="68"/>
    </row>
    <row r="456" spans="2:7" x14ac:dyDescent="0.3">
      <c r="B456" s="68"/>
      <c r="C456"/>
      <c r="D456" s="68"/>
      <c r="E456" s="68"/>
      <c r="F456" s="68"/>
      <c r="G456" s="68"/>
    </row>
    <row r="457" spans="2:7" x14ac:dyDescent="0.3">
      <c r="B457" s="68"/>
      <c r="C457"/>
      <c r="D457" s="68"/>
      <c r="E457" s="68"/>
      <c r="F457" s="68"/>
      <c r="G457" s="68"/>
    </row>
    <row r="458" spans="2:7" x14ac:dyDescent="0.3">
      <c r="B458" s="68"/>
      <c r="C458"/>
      <c r="D458" s="68"/>
      <c r="E458" s="68"/>
      <c r="F458" s="68"/>
      <c r="G458" s="68"/>
    </row>
    <row r="459" spans="2:7" x14ac:dyDescent="0.3">
      <c r="B459" s="68"/>
      <c r="C459"/>
      <c r="D459" s="68"/>
      <c r="E459" s="68"/>
      <c r="F459" s="68"/>
      <c r="G459" s="68"/>
    </row>
    <row r="460" spans="2:7" x14ac:dyDescent="0.3">
      <c r="B460" s="68"/>
      <c r="C460"/>
      <c r="D460" s="68"/>
      <c r="E460" s="68"/>
      <c r="F460" s="68"/>
      <c r="G460" s="68"/>
    </row>
    <row r="461" spans="2:7" x14ac:dyDescent="0.3">
      <c r="B461" s="68"/>
      <c r="C461"/>
      <c r="D461" s="68"/>
      <c r="E461" s="68"/>
      <c r="F461" s="68"/>
      <c r="G461" s="68"/>
    </row>
    <row r="462" spans="2:7" x14ac:dyDescent="0.3">
      <c r="B462" s="68"/>
      <c r="C462"/>
      <c r="D462" s="68"/>
      <c r="E462" s="68"/>
      <c r="F462" s="68"/>
      <c r="G462" s="68"/>
    </row>
    <row r="463" spans="2:7" x14ac:dyDescent="0.3">
      <c r="B463" s="68"/>
      <c r="C463"/>
      <c r="D463" s="68"/>
      <c r="E463" s="68"/>
      <c r="F463" s="68"/>
      <c r="G463" s="68"/>
    </row>
    <row r="464" spans="2:7" x14ac:dyDescent="0.3">
      <c r="B464" s="68"/>
      <c r="C464"/>
      <c r="D464" s="68"/>
      <c r="E464" s="68"/>
      <c r="F464" s="68"/>
      <c r="G464" s="68"/>
    </row>
    <row r="465" spans="2:7" x14ac:dyDescent="0.3">
      <c r="B465" s="68"/>
      <c r="C465"/>
      <c r="D465" s="68"/>
      <c r="E465" s="68"/>
      <c r="F465" s="68"/>
      <c r="G465" s="68"/>
    </row>
    <row r="466" spans="2:7" x14ac:dyDescent="0.3">
      <c r="B466" s="68"/>
      <c r="C466"/>
      <c r="D466" s="68"/>
      <c r="E466" s="68"/>
      <c r="F466" s="68"/>
      <c r="G466" s="68"/>
    </row>
    <row r="467" spans="2:7" x14ac:dyDescent="0.3">
      <c r="B467" s="68"/>
      <c r="C467"/>
      <c r="D467" s="68"/>
      <c r="E467" s="68"/>
      <c r="F467" s="68"/>
      <c r="G467" s="68"/>
    </row>
    <row r="468" spans="2:7" x14ac:dyDescent="0.3">
      <c r="B468" s="68"/>
      <c r="C468"/>
      <c r="D468" s="68"/>
      <c r="E468" s="68"/>
      <c r="F468" s="68"/>
      <c r="G468" s="68"/>
    </row>
    <row r="469" spans="2:7" x14ac:dyDescent="0.3">
      <c r="B469" s="68"/>
      <c r="C469"/>
      <c r="D469" s="68"/>
      <c r="E469" s="68"/>
      <c r="F469" s="68"/>
      <c r="G469" s="68"/>
    </row>
    <row r="470" spans="2:7" x14ac:dyDescent="0.3">
      <c r="B470" s="68"/>
      <c r="C470"/>
      <c r="D470" s="68"/>
      <c r="E470" s="68"/>
      <c r="F470" s="68"/>
      <c r="G470" s="68"/>
    </row>
    <row r="471" spans="2:7" x14ac:dyDescent="0.3">
      <c r="B471" s="68"/>
      <c r="C471"/>
      <c r="D471" s="68"/>
      <c r="E471" s="68"/>
      <c r="F471" s="68"/>
      <c r="G471" s="68"/>
    </row>
    <row r="472" spans="2:7" x14ac:dyDescent="0.3">
      <c r="B472" s="68"/>
      <c r="C472"/>
      <c r="D472" s="68"/>
      <c r="E472" s="68"/>
      <c r="F472" s="68"/>
      <c r="G472" s="68"/>
    </row>
    <row r="473" spans="2:7" x14ac:dyDescent="0.3">
      <c r="B473" s="68"/>
      <c r="C473"/>
      <c r="D473" s="68"/>
      <c r="E473" s="68"/>
      <c r="F473" s="68"/>
      <c r="G473" s="68"/>
    </row>
    <row r="474" spans="2:7" x14ac:dyDescent="0.3">
      <c r="B474" s="68"/>
      <c r="C474"/>
      <c r="D474" s="68"/>
      <c r="E474" s="68"/>
      <c r="F474" s="68"/>
      <c r="G474" s="68"/>
    </row>
    <row r="475" spans="2:7" x14ac:dyDescent="0.3">
      <c r="B475" s="68"/>
      <c r="C475"/>
      <c r="D475" s="68"/>
      <c r="E475" s="68"/>
      <c r="F475" s="68"/>
      <c r="G475" s="68"/>
    </row>
    <row r="476" spans="2:7" x14ac:dyDescent="0.3">
      <c r="B476" s="68"/>
      <c r="C476"/>
      <c r="D476" s="68"/>
      <c r="E476" s="68"/>
      <c r="F476" s="68"/>
      <c r="G476" s="68"/>
    </row>
    <row r="477" spans="2:7" x14ac:dyDescent="0.3">
      <c r="B477" s="68"/>
      <c r="C477"/>
      <c r="D477" s="68"/>
      <c r="E477" s="68"/>
      <c r="F477" s="68"/>
      <c r="G477" s="68"/>
    </row>
    <row r="478" spans="2:7" x14ac:dyDescent="0.3">
      <c r="B478" s="68"/>
      <c r="C478"/>
      <c r="D478" s="68"/>
      <c r="E478" s="68"/>
      <c r="F478" s="68"/>
      <c r="G478" s="68"/>
    </row>
    <row r="479" spans="2:7" x14ac:dyDescent="0.3">
      <c r="B479" s="68"/>
      <c r="C479"/>
      <c r="D479" s="68"/>
      <c r="E479" s="68"/>
      <c r="F479" s="68"/>
      <c r="G479" s="68"/>
    </row>
    <row r="480" spans="2:7" x14ac:dyDescent="0.3">
      <c r="B480" s="68"/>
      <c r="C480"/>
      <c r="D480" s="68"/>
      <c r="E480" s="68"/>
      <c r="F480" s="68"/>
      <c r="G480" s="68"/>
    </row>
    <row r="481" spans="2:7" x14ac:dyDescent="0.3">
      <c r="B481" s="68"/>
      <c r="C481"/>
      <c r="D481" s="68"/>
      <c r="E481" s="68"/>
      <c r="F481" s="68"/>
      <c r="G481" s="68"/>
    </row>
    <row r="482" spans="2:7" x14ac:dyDescent="0.3">
      <c r="B482" s="68"/>
      <c r="C482"/>
      <c r="D482" s="68"/>
      <c r="E482" s="68"/>
      <c r="F482" s="68"/>
      <c r="G482" s="68"/>
    </row>
    <row r="483" spans="2:7" x14ac:dyDescent="0.3">
      <c r="B483" s="68"/>
      <c r="C483"/>
      <c r="D483" s="68"/>
      <c r="E483" s="68"/>
      <c r="F483" s="68"/>
      <c r="G483" s="68"/>
    </row>
    <row r="484" spans="2:7" x14ac:dyDescent="0.3">
      <c r="B484" s="68"/>
      <c r="C484"/>
      <c r="D484" s="68"/>
      <c r="E484" s="68"/>
      <c r="F484" s="68"/>
      <c r="G484" s="68"/>
    </row>
    <row r="485" spans="2:7" x14ac:dyDescent="0.3">
      <c r="B485" s="68"/>
      <c r="C485"/>
      <c r="D485" s="68"/>
      <c r="E485" s="68"/>
      <c r="F485" s="68"/>
      <c r="G485" s="68"/>
    </row>
    <row r="486" spans="2:7" x14ac:dyDescent="0.3">
      <c r="B486" s="68"/>
      <c r="C486"/>
      <c r="D486" s="68"/>
      <c r="E486" s="68"/>
      <c r="F486" s="68"/>
      <c r="G486" s="68"/>
    </row>
    <row r="487" spans="2:7" x14ac:dyDescent="0.3">
      <c r="B487" s="68"/>
      <c r="C487"/>
      <c r="D487" s="68"/>
      <c r="E487" s="68"/>
      <c r="F487" s="68"/>
      <c r="G487" s="68"/>
    </row>
    <row r="488" spans="2:7" x14ac:dyDescent="0.3">
      <c r="B488" s="68"/>
      <c r="C488"/>
      <c r="D488" s="68"/>
      <c r="E488" s="68"/>
      <c r="F488" s="68"/>
      <c r="G488" s="68"/>
    </row>
    <row r="489" spans="2:7" x14ac:dyDescent="0.3">
      <c r="B489" s="68"/>
      <c r="C489"/>
      <c r="D489" s="68"/>
      <c r="E489" s="68"/>
      <c r="F489" s="68"/>
      <c r="G489" s="68"/>
    </row>
    <row r="490" spans="2:7" x14ac:dyDescent="0.3">
      <c r="B490" s="68"/>
      <c r="C490"/>
      <c r="D490" s="68"/>
      <c r="E490" s="68"/>
      <c r="F490" s="68"/>
      <c r="G490" s="68"/>
    </row>
    <row r="491" spans="2:7" x14ac:dyDescent="0.3">
      <c r="B491" s="68"/>
      <c r="C491"/>
      <c r="D491" s="68"/>
      <c r="E491" s="68"/>
      <c r="F491" s="68"/>
      <c r="G491" s="68"/>
    </row>
    <row r="492" spans="2:7" x14ac:dyDescent="0.3">
      <c r="B492" s="68"/>
      <c r="C492"/>
      <c r="D492" s="68"/>
      <c r="E492" s="68"/>
      <c r="F492" s="68"/>
      <c r="G492" s="68"/>
    </row>
    <row r="493" spans="2:7" x14ac:dyDescent="0.3">
      <c r="B493" s="68"/>
      <c r="C493"/>
      <c r="D493" s="68"/>
      <c r="E493" s="68"/>
      <c r="F493" s="68"/>
      <c r="G493" s="68"/>
    </row>
    <row r="494" spans="2:7" x14ac:dyDescent="0.3">
      <c r="B494" s="68"/>
      <c r="C494"/>
      <c r="D494" s="68"/>
      <c r="E494" s="68"/>
      <c r="F494" s="68"/>
      <c r="G494" s="68"/>
    </row>
    <row r="495" spans="2:7" x14ac:dyDescent="0.3">
      <c r="B495" s="68"/>
      <c r="C495"/>
      <c r="D495" s="68"/>
      <c r="E495" s="68"/>
      <c r="F495" s="68"/>
      <c r="G495" s="68"/>
    </row>
    <row r="496" spans="2:7" x14ac:dyDescent="0.3">
      <c r="B496" s="68"/>
      <c r="C496"/>
      <c r="D496" s="68"/>
      <c r="E496" s="68"/>
      <c r="F496" s="68"/>
      <c r="G496" s="68"/>
    </row>
    <row r="497" spans="2:7" x14ac:dyDescent="0.3">
      <c r="B497" s="68"/>
      <c r="C497"/>
      <c r="D497" s="68"/>
      <c r="E497" s="68"/>
      <c r="F497" s="68"/>
      <c r="G497" s="68"/>
    </row>
    <row r="498" spans="2:7" x14ac:dyDescent="0.3">
      <c r="B498" s="68"/>
      <c r="C498"/>
      <c r="D498" s="68"/>
      <c r="E498" s="68"/>
      <c r="F498" s="68"/>
      <c r="G498" s="68"/>
    </row>
    <row r="499" spans="2:7" x14ac:dyDescent="0.3">
      <c r="B499" s="68"/>
      <c r="C499"/>
      <c r="D499" s="68"/>
      <c r="E499" s="68"/>
      <c r="F499" s="68"/>
      <c r="G499" s="68"/>
    </row>
    <row r="500" spans="2:7" x14ac:dyDescent="0.3">
      <c r="B500" s="68"/>
      <c r="C500"/>
      <c r="D500" s="68"/>
      <c r="E500" s="68"/>
      <c r="F500" s="68"/>
      <c r="G500" s="68"/>
    </row>
    <row r="501" spans="2:7" x14ac:dyDescent="0.3">
      <c r="B501" s="68"/>
      <c r="C501"/>
      <c r="D501" s="68"/>
      <c r="E501" s="68"/>
      <c r="F501" s="68"/>
      <c r="G501" s="68"/>
    </row>
    <row r="502" spans="2:7" x14ac:dyDescent="0.3">
      <c r="B502" s="68"/>
      <c r="C502"/>
      <c r="D502" s="68"/>
      <c r="E502" s="68"/>
      <c r="F502" s="68"/>
      <c r="G502" s="68"/>
    </row>
    <row r="503" spans="2:7" x14ac:dyDescent="0.3">
      <c r="B503" s="68"/>
      <c r="C503"/>
      <c r="D503" s="68"/>
      <c r="E503" s="68"/>
      <c r="F503" s="68"/>
      <c r="G503" s="68"/>
    </row>
    <row r="504" spans="2:7" x14ac:dyDescent="0.3">
      <c r="B504" s="68"/>
      <c r="C504"/>
      <c r="D504" s="68"/>
      <c r="E504" s="68"/>
      <c r="F504" s="68"/>
      <c r="G504" s="68"/>
    </row>
    <row r="505" spans="2:7" x14ac:dyDescent="0.3">
      <c r="B505" s="68"/>
      <c r="C505"/>
      <c r="D505" s="68"/>
      <c r="E505" s="68"/>
      <c r="F505" s="68"/>
      <c r="G505" s="68"/>
    </row>
    <row r="506" spans="2:7" x14ac:dyDescent="0.3">
      <c r="B506" s="68"/>
      <c r="C506"/>
      <c r="D506" s="68"/>
      <c r="E506" s="68"/>
      <c r="F506" s="68"/>
      <c r="G506" s="68"/>
    </row>
    <row r="507" spans="2:7" x14ac:dyDescent="0.3">
      <c r="B507" s="68"/>
      <c r="C507"/>
      <c r="D507" s="68"/>
      <c r="E507" s="68"/>
      <c r="F507" s="68"/>
      <c r="G507" s="68"/>
    </row>
    <row r="508" spans="2:7" x14ac:dyDescent="0.3">
      <c r="B508" s="68"/>
      <c r="C508"/>
      <c r="D508" s="68"/>
      <c r="E508" s="68"/>
      <c r="F508" s="68"/>
      <c r="G508" s="68"/>
    </row>
    <row r="509" spans="2:7" x14ac:dyDescent="0.3">
      <c r="B509" s="68"/>
      <c r="C509"/>
      <c r="D509" s="68"/>
      <c r="E509" s="68"/>
      <c r="F509" s="68"/>
      <c r="G509" s="68"/>
    </row>
    <row r="510" spans="2:7" x14ac:dyDescent="0.3">
      <c r="B510" s="68"/>
      <c r="C510"/>
      <c r="D510" s="68"/>
      <c r="E510" s="68"/>
      <c r="F510" s="68"/>
      <c r="G510" s="68"/>
    </row>
    <row r="511" spans="2:7" x14ac:dyDescent="0.3">
      <c r="B511" s="68"/>
      <c r="C511"/>
      <c r="D511" s="68"/>
      <c r="E511" s="68"/>
      <c r="F511" s="68"/>
      <c r="G511" s="68"/>
    </row>
    <row r="512" spans="2:7" x14ac:dyDescent="0.3">
      <c r="B512" s="68"/>
      <c r="C512"/>
      <c r="D512" s="68"/>
      <c r="E512" s="68"/>
      <c r="F512" s="68"/>
      <c r="G512" s="68"/>
    </row>
    <row r="513" spans="2:7" x14ac:dyDescent="0.3">
      <c r="B513" s="68"/>
      <c r="C513"/>
      <c r="D513" s="68"/>
      <c r="E513" s="68"/>
      <c r="F513" s="68"/>
      <c r="G513" s="68"/>
    </row>
    <row r="514" spans="2:7" x14ac:dyDescent="0.3">
      <c r="B514" s="68"/>
      <c r="C514"/>
      <c r="D514" s="68"/>
      <c r="E514" s="68"/>
      <c r="F514" s="68"/>
      <c r="G514" s="68"/>
    </row>
    <row r="515" spans="2:7" x14ac:dyDescent="0.3">
      <c r="B515" s="68"/>
      <c r="C515"/>
      <c r="D515" s="68"/>
      <c r="E515" s="68"/>
      <c r="F515" s="68"/>
      <c r="G515" s="68"/>
    </row>
    <row r="516" spans="2:7" x14ac:dyDescent="0.3">
      <c r="B516" s="68"/>
      <c r="C516"/>
      <c r="D516" s="68"/>
      <c r="E516" s="68"/>
      <c r="F516" s="68"/>
      <c r="G516" s="68"/>
    </row>
    <row r="517" spans="2:7" x14ac:dyDescent="0.3">
      <c r="B517" s="68"/>
      <c r="C517"/>
      <c r="D517" s="68"/>
      <c r="E517" s="68"/>
      <c r="F517" s="68"/>
      <c r="G517" s="68"/>
    </row>
    <row r="518" spans="2:7" x14ac:dyDescent="0.3">
      <c r="B518" s="68"/>
      <c r="C518"/>
      <c r="D518" s="68"/>
      <c r="E518" s="68"/>
      <c r="F518" s="68"/>
      <c r="G518" s="68"/>
    </row>
    <row r="519" spans="2:7" x14ac:dyDescent="0.3">
      <c r="B519" s="68"/>
      <c r="C519"/>
      <c r="D519" s="68"/>
      <c r="E519" s="68"/>
      <c r="F519" s="68"/>
      <c r="G519" s="68"/>
    </row>
    <row r="520" spans="2:7" x14ac:dyDescent="0.3">
      <c r="B520" s="68"/>
      <c r="C520"/>
      <c r="D520" s="68"/>
      <c r="E520" s="68"/>
      <c r="F520" s="68"/>
      <c r="G520" s="68"/>
    </row>
    <row r="521" spans="2:7" x14ac:dyDescent="0.3">
      <c r="B521" s="68"/>
      <c r="C521"/>
      <c r="D521" s="68"/>
      <c r="E521" s="68"/>
      <c r="F521" s="68"/>
      <c r="G521" s="68"/>
    </row>
    <row r="522" spans="2:7" x14ac:dyDescent="0.3">
      <c r="B522" s="68"/>
      <c r="C522"/>
      <c r="D522" s="68"/>
      <c r="E522" s="68"/>
      <c r="F522" s="68"/>
      <c r="G522" s="68"/>
    </row>
    <row r="523" spans="2:7" x14ac:dyDescent="0.3">
      <c r="B523" s="68"/>
      <c r="C523"/>
      <c r="D523" s="68"/>
      <c r="E523" s="68"/>
      <c r="F523" s="68"/>
      <c r="G523" s="68"/>
    </row>
    <row r="524" spans="2:7" x14ac:dyDescent="0.3">
      <c r="B524" s="68"/>
      <c r="C524"/>
      <c r="D524" s="68"/>
      <c r="E524" s="68"/>
      <c r="F524" s="68"/>
      <c r="G524" s="68"/>
    </row>
    <row r="525" spans="2:7" x14ac:dyDescent="0.3">
      <c r="B525" s="68"/>
      <c r="C525"/>
      <c r="D525" s="68"/>
      <c r="E525" s="68"/>
      <c r="F525" s="68"/>
      <c r="G525" s="68"/>
    </row>
    <row r="526" spans="2:7" x14ac:dyDescent="0.3">
      <c r="B526" s="68"/>
      <c r="C526"/>
      <c r="D526" s="68"/>
      <c r="E526" s="68"/>
      <c r="F526" s="68"/>
      <c r="G526" s="68"/>
    </row>
    <row r="527" spans="2:7" x14ac:dyDescent="0.3">
      <c r="B527" s="68"/>
      <c r="C527"/>
      <c r="D527" s="68"/>
      <c r="E527" s="68"/>
      <c r="F527" s="68"/>
      <c r="G527" s="68"/>
    </row>
    <row r="528" spans="2:7" x14ac:dyDescent="0.3">
      <c r="B528" s="68"/>
      <c r="C528"/>
      <c r="D528" s="68"/>
      <c r="E528" s="68"/>
      <c r="F528" s="68"/>
      <c r="G528" s="68"/>
    </row>
    <row r="529" spans="2:7" x14ac:dyDescent="0.3">
      <c r="B529" s="68"/>
      <c r="C529"/>
      <c r="D529" s="68"/>
      <c r="E529" s="68"/>
      <c r="F529" s="68"/>
      <c r="G529" s="68"/>
    </row>
    <row r="530" spans="2:7" x14ac:dyDescent="0.3">
      <c r="B530" s="68"/>
      <c r="C530"/>
      <c r="D530" s="68"/>
      <c r="E530" s="68"/>
      <c r="F530" s="68"/>
      <c r="G530" s="68"/>
    </row>
    <row r="531" spans="2:7" x14ac:dyDescent="0.3">
      <c r="B531" s="68"/>
      <c r="C531"/>
      <c r="D531" s="68"/>
      <c r="E531" s="68"/>
      <c r="F531" s="68"/>
      <c r="G531" s="68"/>
    </row>
    <row r="532" spans="2:7" x14ac:dyDescent="0.3">
      <c r="B532" s="68"/>
      <c r="C532"/>
      <c r="D532" s="68"/>
      <c r="E532" s="68"/>
      <c r="F532" s="68"/>
      <c r="G532" s="68"/>
    </row>
    <row r="533" spans="2:7" x14ac:dyDescent="0.3">
      <c r="B533" s="68"/>
      <c r="C533"/>
      <c r="D533" s="68"/>
      <c r="E533" s="68"/>
      <c r="F533" s="68"/>
      <c r="G533" s="68"/>
    </row>
    <row r="534" spans="2:7" x14ac:dyDescent="0.3">
      <c r="B534" s="68"/>
      <c r="C534"/>
      <c r="D534" s="68"/>
      <c r="E534" s="68"/>
      <c r="F534" s="68"/>
      <c r="G534" s="68"/>
    </row>
    <row r="535" spans="2:7" x14ac:dyDescent="0.3">
      <c r="B535" s="68"/>
      <c r="C535"/>
      <c r="D535" s="68"/>
      <c r="E535" s="68"/>
      <c r="F535" s="68"/>
      <c r="G535" s="68"/>
    </row>
    <row r="536" spans="2:7" x14ac:dyDescent="0.3">
      <c r="B536" s="68"/>
      <c r="C536"/>
      <c r="D536" s="68"/>
      <c r="E536" s="68"/>
      <c r="F536" s="68"/>
      <c r="G536" s="68"/>
    </row>
    <row r="537" spans="2:7" x14ac:dyDescent="0.3">
      <c r="B537" s="68"/>
      <c r="C537"/>
      <c r="D537" s="68"/>
      <c r="E537" s="68"/>
      <c r="F537" s="68"/>
      <c r="G537" s="68"/>
    </row>
    <row r="538" spans="2:7" x14ac:dyDescent="0.3">
      <c r="B538" s="68"/>
      <c r="C538"/>
      <c r="D538" s="68"/>
      <c r="E538" s="68"/>
      <c r="F538" s="68"/>
      <c r="G538" s="68"/>
    </row>
    <row r="539" spans="2:7" x14ac:dyDescent="0.3">
      <c r="B539" s="68"/>
      <c r="C539"/>
      <c r="D539" s="68"/>
      <c r="E539" s="68"/>
      <c r="F539" s="68"/>
      <c r="G539" s="68"/>
    </row>
    <row r="540" spans="2:7" x14ac:dyDescent="0.3">
      <c r="B540" s="68"/>
      <c r="C540"/>
      <c r="D540" s="68"/>
      <c r="E540" s="68"/>
      <c r="F540" s="68"/>
      <c r="G540" s="68"/>
    </row>
    <row r="541" spans="2:7" x14ac:dyDescent="0.3">
      <c r="B541" s="68"/>
      <c r="C541"/>
      <c r="D541" s="68"/>
      <c r="E541" s="68"/>
      <c r="F541" s="68"/>
      <c r="G541" s="68"/>
    </row>
    <row r="542" spans="2:7" x14ac:dyDescent="0.3">
      <c r="B542" s="68"/>
      <c r="C542"/>
      <c r="D542" s="68"/>
      <c r="E542" s="68"/>
      <c r="F542" s="68"/>
      <c r="G542" s="68"/>
    </row>
    <row r="543" spans="2:7" x14ac:dyDescent="0.3">
      <c r="B543" s="68"/>
      <c r="C543"/>
      <c r="D543" s="68"/>
      <c r="E543" s="68"/>
      <c r="F543" s="68"/>
      <c r="G543" s="68"/>
    </row>
    <row r="544" spans="2:7" x14ac:dyDescent="0.3">
      <c r="B544" s="68"/>
      <c r="C544"/>
      <c r="D544" s="68"/>
      <c r="E544" s="68"/>
      <c r="F544" s="68"/>
      <c r="G544" s="68"/>
    </row>
    <row r="545" spans="2:7" x14ac:dyDescent="0.3">
      <c r="B545" s="68"/>
      <c r="C545"/>
      <c r="D545" s="68"/>
      <c r="E545" s="68"/>
      <c r="F545" s="68"/>
      <c r="G545" s="68"/>
    </row>
    <row r="546" spans="2:7" x14ac:dyDescent="0.3">
      <c r="B546" s="68"/>
      <c r="C546"/>
      <c r="D546" s="68"/>
      <c r="E546" s="68"/>
      <c r="F546" s="68"/>
      <c r="G546" s="68"/>
    </row>
    <row r="547" spans="2:7" x14ac:dyDescent="0.3">
      <c r="B547" s="68"/>
      <c r="C547"/>
      <c r="D547" s="68"/>
      <c r="E547" s="68"/>
      <c r="F547" s="68"/>
      <c r="G547" s="68"/>
    </row>
    <row r="548" spans="2:7" x14ac:dyDescent="0.3">
      <c r="B548" s="68"/>
      <c r="C548"/>
      <c r="D548" s="68"/>
      <c r="E548" s="68"/>
      <c r="F548" s="68"/>
      <c r="G548" s="68"/>
    </row>
    <row r="549" spans="2:7" x14ac:dyDescent="0.3">
      <c r="B549" s="68"/>
      <c r="C549"/>
      <c r="D549" s="68"/>
      <c r="E549" s="68"/>
      <c r="F549" s="68"/>
      <c r="G549" s="68"/>
    </row>
    <row r="550" spans="2:7" x14ac:dyDescent="0.3">
      <c r="B550" s="68"/>
      <c r="C550"/>
      <c r="D550" s="68"/>
      <c r="E550" s="68"/>
      <c r="F550" s="68"/>
      <c r="G550" s="68"/>
    </row>
    <row r="551" spans="2:7" x14ac:dyDescent="0.3">
      <c r="B551" s="68"/>
      <c r="C551"/>
      <c r="D551" s="68"/>
      <c r="E551" s="68"/>
      <c r="F551" s="68"/>
      <c r="G551" s="68"/>
    </row>
    <row r="552" spans="2:7" x14ac:dyDescent="0.3">
      <c r="B552" s="68"/>
      <c r="C552"/>
      <c r="D552" s="68"/>
      <c r="E552" s="68"/>
      <c r="F552" s="68"/>
      <c r="G552" s="68"/>
    </row>
    <row r="553" spans="2:7" x14ac:dyDescent="0.3">
      <c r="B553" s="68"/>
      <c r="C553"/>
      <c r="D553" s="68"/>
      <c r="E553" s="68"/>
      <c r="F553" s="68"/>
      <c r="G553" s="68"/>
    </row>
    <row r="554" spans="2:7" x14ac:dyDescent="0.3">
      <c r="B554" s="68"/>
      <c r="C554"/>
      <c r="D554" s="68"/>
      <c r="E554" s="68"/>
      <c r="F554" s="68"/>
      <c r="G554" s="68"/>
    </row>
    <row r="555" spans="2:7" x14ac:dyDescent="0.3">
      <c r="B555" s="68"/>
      <c r="C555"/>
      <c r="D555" s="68"/>
      <c r="E555" s="68"/>
      <c r="F555" s="68"/>
      <c r="G555" s="68"/>
    </row>
    <row r="556" spans="2:7" x14ac:dyDescent="0.3">
      <c r="B556" s="68"/>
      <c r="C556"/>
      <c r="D556" s="68"/>
      <c r="E556" s="68"/>
      <c r="F556" s="68"/>
      <c r="G556" s="68"/>
    </row>
    <row r="557" spans="2:7" x14ac:dyDescent="0.3">
      <c r="B557" s="68"/>
      <c r="C557"/>
      <c r="D557" s="68"/>
      <c r="E557" s="68"/>
      <c r="F557" s="68"/>
      <c r="G557" s="68"/>
    </row>
    <row r="558" spans="2:7" x14ac:dyDescent="0.3">
      <c r="B558" s="68"/>
      <c r="C558"/>
      <c r="D558" s="68"/>
      <c r="E558" s="68"/>
      <c r="F558" s="68"/>
      <c r="G558" s="68"/>
    </row>
    <row r="559" spans="2:7" x14ac:dyDescent="0.3">
      <c r="B559" s="68"/>
      <c r="C559"/>
      <c r="D559" s="68"/>
      <c r="E559" s="68"/>
      <c r="F559" s="68"/>
      <c r="G559" s="68"/>
    </row>
    <row r="560" spans="2:7" x14ac:dyDescent="0.3">
      <c r="B560" s="68"/>
      <c r="C560"/>
      <c r="D560" s="68"/>
      <c r="E560" s="68"/>
      <c r="F560" s="68"/>
      <c r="G560" s="68"/>
    </row>
    <row r="561" spans="2:7" x14ac:dyDescent="0.3">
      <c r="B561" s="68"/>
      <c r="C561"/>
      <c r="D561" s="68"/>
      <c r="E561" s="68"/>
      <c r="F561" s="68"/>
      <c r="G561" s="68"/>
    </row>
    <row r="562" spans="2:7" x14ac:dyDescent="0.3">
      <c r="B562" s="68"/>
      <c r="C562"/>
      <c r="D562" s="68"/>
      <c r="E562" s="68"/>
      <c r="F562" s="68"/>
      <c r="G562" s="68"/>
    </row>
    <row r="563" spans="2:7" x14ac:dyDescent="0.3">
      <c r="B563" s="68"/>
      <c r="C563"/>
      <c r="D563" s="68"/>
      <c r="E563" s="68"/>
      <c r="F563" s="68"/>
      <c r="G563" s="68"/>
    </row>
    <row r="564" spans="2:7" x14ac:dyDescent="0.3">
      <c r="B564" s="68"/>
      <c r="C564"/>
      <c r="D564" s="68"/>
      <c r="E564" s="68"/>
      <c r="F564" s="68"/>
      <c r="G564" s="68"/>
    </row>
    <row r="565" spans="2:7" x14ac:dyDescent="0.3">
      <c r="B565" s="68"/>
      <c r="C565"/>
      <c r="D565" s="68"/>
      <c r="E565" s="68"/>
      <c r="F565" s="68"/>
      <c r="G565" s="68"/>
    </row>
    <row r="566" spans="2:7" x14ac:dyDescent="0.3">
      <c r="B566" s="68"/>
      <c r="C566"/>
      <c r="D566" s="68"/>
      <c r="E566" s="68"/>
      <c r="F566" s="68"/>
      <c r="G566" s="68"/>
    </row>
    <row r="567" spans="2:7" x14ac:dyDescent="0.3">
      <c r="B567" s="68"/>
      <c r="C567"/>
      <c r="D567" s="68"/>
      <c r="E567" s="68"/>
      <c r="F567" s="68"/>
      <c r="G567" s="68"/>
    </row>
    <row r="568" spans="2:7" x14ac:dyDescent="0.3">
      <c r="B568" s="68"/>
      <c r="C568"/>
      <c r="D568" s="68"/>
      <c r="E568" s="68"/>
      <c r="F568" s="68"/>
      <c r="G568" s="68"/>
    </row>
    <row r="569" spans="2:7" x14ac:dyDescent="0.3">
      <c r="B569" s="68"/>
      <c r="C569"/>
      <c r="D569" s="68"/>
      <c r="E569" s="68"/>
      <c r="F569" s="68"/>
      <c r="G569" s="68"/>
    </row>
    <row r="570" spans="2:7" x14ac:dyDescent="0.3">
      <c r="B570" s="68"/>
      <c r="C570"/>
      <c r="D570" s="68"/>
      <c r="E570" s="68"/>
      <c r="F570" s="68"/>
      <c r="G570" s="68"/>
    </row>
    <row r="571" spans="2:7" x14ac:dyDescent="0.3">
      <c r="B571" s="68"/>
      <c r="C571"/>
      <c r="D571" s="68"/>
      <c r="E571" s="68"/>
      <c r="F571" s="68"/>
      <c r="G571" s="68"/>
    </row>
    <row r="572" spans="2:7" x14ac:dyDescent="0.3">
      <c r="B572" s="68"/>
      <c r="C572"/>
      <c r="D572" s="68"/>
      <c r="E572" s="68"/>
      <c r="F572" s="68"/>
      <c r="G572" s="68"/>
    </row>
    <row r="573" spans="2:7" x14ac:dyDescent="0.3">
      <c r="B573" s="68"/>
      <c r="C573"/>
      <c r="D573" s="68"/>
      <c r="E573" s="68"/>
      <c r="F573" s="68"/>
      <c r="G573" s="68"/>
    </row>
    <row r="574" spans="2:7" x14ac:dyDescent="0.3">
      <c r="B574" s="68"/>
      <c r="C574"/>
      <c r="D574" s="68"/>
      <c r="E574" s="68"/>
      <c r="F574" s="68"/>
      <c r="G574" s="68"/>
    </row>
    <row r="575" spans="2:7" x14ac:dyDescent="0.3">
      <c r="B575" s="68"/>
      <c r="C575"/>
      <c r="D575" s="68"/>
      <c r="E575" s="68"/>
      <c r="F575" s="68"/>
      <c r="G575" s="68"/>
    </row>
    <row r="576" spans="2:7" x14ac:dyDescent="0.3">
      <c r="B576" s="68"/>
      <c r="C576"/>
      <c r="D576" s="68"/>
      <c r="E576" s="68"/>
      <c r="F576" s="68"/>
      <c r="G576" s="68"/>
    </row>
    <row r="577" spans="2:7" x14ac:dyDescent="0.3">
      <c r="B577" s="68"/>
      <c r="C577"/>
      <c r="D577" s="68"/>
      <c r="E577" s="68"/>
      <c r="F577" s="68"/>
      <c r="G577" s="68"/>
    </row>
    <row r="578" spans="2:7" x14ac:dyDescent="0.3">
      <c r="B578" s="68"/>
      <c r="C578"/>
      <c r="D578" s="68"/>
      <c r="E578" s="68"/>
      <c r="F578" s="68"/>
      <c r="G578" s="68"/>
    </row>
    <row r="579" spans="2:7" x14ac:dyDescent="0.3">
      <c r="B579" s="68"/>
      <c r="C579"/>
      <c r="D579" s="68"/>
      <c r="E579" s="68"/>
      <c r="F579" s="68"/>
      <c r="G579" s="68"/>
    </row>
    <row r="580" spans="2:7" x14ac:dyDescent="0.3">
      <c r="B580" s="68"/>
      <c r="C580"/>
      <c r="D580" s="68"/>
      <c r="E580" s="68"/>
      <c r="F580" s="68"/>
      <c r="G580" s="68"/>
    </row>
    <row r="581" spans="2:7" x14ac:dyDescent="0.3">
      <c r="B581" s="68"/>
      <c r="C581"/>
      <c r="D581" s="68"/>
      <c r="E581" s="68"/>
      <c r="F581" s="68"/>
      <c r="G581" s="68"/>
    </row>
    <row r="582" spans="2:7" x14ac:dyDescent="0.3">
      <c r="B582" s="68"/>
      <c r="C582"/>
      <c r="D582" s="68"/>
      <c r="E582" s="68"/>
      <c r="F582" s="68"/>
      <c r="G582" s="68"/>
    </row>
    <row r="583" spans="2:7" x14ac:dyDescent="0.3">
      <c r="B583" s="68"/>
      <c r="C583"/>
      <c r="D583" s="68"/>
      <c r="E583" s="68"/>
      <c r="F583" s="68"/>
      <c r="G583" s="68"/>
    </row>
    <row r="584" spans="2:7" x14ac:dyDescent="0.3">
      <c r="B584" s="68"/>
      <c r="C584"/>
      <c r="D584" s="68"/>
      <c r="E584" s="68"/>
      <c r="F584" s="68"/>
      <c r="G584" s="68"/>
    </row>
    <row r="585" spans="2:7" x14ac:dyDescent="0.3">
      <c r="B585" s="68"/>
      <c r="C585"/>
      <c r="D585" s="68"/>
      <c r="E585" s="68"/>
      <c r="F585" s="68"/>
      <c r="G585" s="68"/>
    </row>
    <row r="586" spans="2:7" x14ac:dyDescent="0.3">
      <c r="B586" s="68"/>
      <c r="C586"/>
      <c r="D586" s="68"/>
      <c r="E586" s="68"/>
      <c r="F586" s="68"/>
      <c r="G586" s="68"/>
    </row>
    <row r="587" spans="2:7" x14ac:dyDescent="0.3">
      <c r="B587" s="68"/>
      <c r="C587"/>
      <c r="D587" s="68"/>
      <c r="E587" s="68"/>
      <c r="F587" s="68"/>
      <c r="G587" s="68"/>
    </row>
    <row r="588" spans="2:7" x14ac:dyDescent="0.3">
      <c r="B588" s="68"/>
      <c r="C588"/>
      <c r="D588" s="68"/>
      <c r="E588" s="68"/>
      <c r="F588" s="68"/>
      <c r="G588" s="68"/>
    </row>
    <row r="589" spans="2:7" x14ac:dyDescent="0.3">
      <c r="B589" s="68"/>
      <c r="C589"/>
      <c r="D589" s="68"/>
      <c r="E589" s="68"/>
      <c r="F589" s="68"/>
      <c r="G589" s="68"/>
    </row>
    <row r="590" spans="2:7" x14ac:dyDescent="0.3">
      <c r="B590" s="68"/>
      <c r="C590"/>
      <c r="D590" s="68"/>
      <c r="E590" s="68"/>
      <c r="F590" s="68"/>
      <c r="G590" s="68"/>
    </row>
    <row r="591" spans="2:7" x14ac:dyDescent="0.3">
      <c r="B591" s="68"/>
      <c r="C591"/>
      <c r="D591" s="68"/>
      <c r="E591" s="68"/>
      <c r="F591" s="68"/>
      <c r="G591" s="68"/>
    </row>
    <row r="592" spans="2:7" x14ac:dyDescent="0.3">
      <c r="B592" s="68"/>
      <c r="C592"/>
      <c r="D592" s="68"/>
      <c r="E592" s="68"/>
      <c r="F592" s="68"/>
      <c r="G592" s="68"/>
    </row>
    <row r="593" spans="2:7" x14ac:dyDescent="0.3">
      <c r="B593" s="68"/>
      <c r="C593"/>
      <c r="D593" s="68"/>
      <c r="E593" s="68"/>
      <c r="F593" s="68"/>
      <c r="G593" s="68"/>
    </row>
    <row r="594" spans="2:7" x14ac:dyDescent="0.3">
      <c r="B594" s="68"/>
      <c r="C594"/>
      <c r="D594" s="68"/>
      <c r="E594" s="68"/>
      <c r="F594" s="68"/>
      <c r="G594" s="68"/>
    </row>
    <row r="595" spans="2:7" x14ac:dyDescent="0.3">
      <c r="B595" s="68"/>
      <c r="C595"/>
      <c r="D595" s="68"/>
      <c r="E595" s="68"/>
      <c r="F595" s="68"/>
      <c r="G595" s="68"/>
    </row>
    <row r="596" spans="2:7" x14ac:dyDescent="0.3">
      <c r="B596" s="68"/>
      <c r="C596"/>
      <c r="D596" s="68"/>
      <c r="E596" s="68"/>
      <c r="F596" s="68"/>
      <c r="G596" s="68"/>
    </row>
    <row r="597" spans="2:7" x14ac:dyDescent="0.3">
      <c r="B597" s="68"/>
      <c r="C597"/>
      <c r="D597" s="68"/>
      <c r="E597" s="68"/>
      <c r="F597" s="68"/>
      <c r="G597" s="68"/>
    </row>
    <row r="598" spans="2:7" x14ac:dyDescent="0.3">
      <c r="B598" s="68"/>
      <c r="C598"/>
      <c r="D598" s="68"/>
      <c r="E598" s="68"/>
      <c r="F598" s="68"/>
      <c r="G598" s="68"/>
    </row>
    <row r="599" spans="2:7" x14ac:dyDescent="0.3">
      <c r="B599" s="68"/>
      <c r="C599"/>
      <c r="D599" s="68"/>
      <c r="E599" s="68"/>
      <c r="F599" s="68"/>
      <c r="G599" s="68"/>
    </row>
    <row r="600" spans="2:7" x14ac:dyDescent="0.3">
      <c r="B600" s="68"/>
      <c r="C600"/>
      <c r="D600" s="68"/>
      <c r="E600" s="68"/>
      <c r="F600" s="68"/>
      <c r="G600" s="68"/>
    </row>
    <row r="601" spans="2:7" x14ac:dyDescent="0.3">
      <c r="B601" s="68"/>
      <c r="C601"/>
      <c r="D601" s="68"/>
      <c r="E601" s="68"/>
      <c r="F601" s="68"/>
      <c r="G601" s="68"/>
    </row>
    <row r="602" spans="2:7" x14ac:dyDescent="0.3">
      <c r="B602" s="68"/>
      <c r="C602"/>
      <c r="D602" s="68"/>
      <c r="E602" s="68"/>
      <c r="F602" s="68"/>
      <c r="G602" s="68"/>
    </row>
    <row r="603" spans="2:7" x14ac:dyDescent="0.3">
      <c r="B603" s="68"/>
      <c r="C603"/>
      <c r="D603" s="68"/>
      <c r="E603" s="68"/>
      <c r="F603" s="68"/>
      <c r="G603" s="68"/>
    </row>
    <row r="604" spans="2:7" x14ac:dyDescent="0.3">
      <c r="B604" s="68"/>
      <c r="C604"/>
      <c r="D604" s="68"/>
      <c r="E604" s="68"/>
      <c r="F604" s="68"/>
      <c r="G604" s="68"/>
    </row>
    <row r="605" spans="2:7" x14ac:dyDescent="0.3">
      <c r="B605" s="68"/>
      <c r="C605"/>
      <c r="D605" s="68"/>
      <c r="E605" s="68"/>
      <c r="F605" s="68"/>
      <c r="G605" s="68"/>
    </row>
    <row r="606" spans="2:7" x14ac:dyDescent="0.3">
      <c r="B606" s="68"/>
      <c r="C606"/>
      <c r="D606" s="68"/>
      <c r="E606" s="68"/>
      <c r="F606" s="68"/>
      <c r="G606" s="68"/>
    </row>
    <row r="607" spans="2:7" x14ac:dyDescent="0.3">
      <c r="B607" s="68"/>
      <c r="C607"/>
      <c r="D607" s="68"/>
      <c r="E607" s="68"/>
      <c r="F607" s="68"/>
      <c r="G607" s="68"/>
    </row>
    <row r="608" spans="2:7" x14ac:dyDescent="0.3">
      <c r="B608" s="68"/>
      <c r="C608"/>
      <c r="D608" s="68"/>
      <c r="E608" s="68"/>
      <c r="F608" s="68"/>
      <c r="G608" s="68"/>
    </row>
    <row r="609" spans="2:7" x14ac:dyDescent="0.3">
      <c r="B609" s="68"/>
      <c r="C609"/>
      <c r="D609" s="68"/>
      <c r="E609" s="68"/>
      <c r="F609" s="68"/>
      <c r="G609" s="68"/>
    </row>
    <row r="610" spans="2:7" x14ac:dyDescent="0.3">
      <c r="B610" s="68"/>
      <c r="C610"/>
      <c r="D610" s="68"/>
      <c r="E610" s="68"/>
      <c r="F610" s="68"/>
      <c r="G610" s="68"/>
    </row>
    <row r="611" spans="2:7" x14ac:dyDescent="0.3">
      <c r="B611" s="68"/>
      <c r="C611"/>
      <c r="D611" s="68"/>
      <c r="E611" s="68"/>
      <c r="F611" s="68"/>
      <c r="G611" s="68"/>
    </row>
    <row r="612" spans="2:7" x14ac:dyDescent="0.3">
      <c r="B612" s="68"/>
      <c r="C612"/>
      <c r="D612" s="68"/>
      <c r="E612" s="68"/>
      <c r="F612" s="68"/>
      <c r="G612" s="68"/>
    </row>
    <row r="613" spans="2:7" x14ac:dyDescent="0.3">
      <c r="B613" s="68"/>
      <c r="C613"/>
      <c r="D613" s="68"/>
      <c r="E613" s="68"/>
      <c r="F613" s="68"/>
      <c r="G613" s="68"/>
    </row>
    <row r="614" spans="2:7" x14ac:dyDescent="0.3">
      <c r="B614" s="68"/>
      <c r="C614"/>
      <c r="D614" s="68"/>
      <c r="E614" s="68"/>
      <c r="F614" s="68"/>
      <c r="G614" s="68"/>
    </row>
    <row r="615" spans="2:7" x14ac:dyDescent="0.3">
      <c r="B615" s="68"/>
      <c r="C615"/>
      <c r="D615" s="68"/>
      <c r="E615" s="68"/>
      <c r="F615" s="68"/>
      <c r="G615" s="68"/>
    </row>
    <row r="616" spans="2:7" x14ac:dyDescent="0.3">
      <c r="B616" s="68"/>
      <c r="C616"/>
      <c r="D616" s="68"/>
      <c r="E616" s="68"/>
      <c r="F616" s="68"/>
      <c r="G616" s="68"/>
    </row>
    <row r="617" spans="2:7" x14ac:dyDescent="0.3">
      <c r="B617" s="68"/>
      <c r="C617"/>
      <c r="D617" s="68"/>
      <c r="E617" s="68"/>
      <c r="F617" s="68"/>
      <c r="G617" s="68"/>
    </row>
    <row r="618" spans="2:7" x14ac:dyDescent="0.3">
      <c r="B618" s="68"/>
      <c r="C618"/>
      <c r="D618" s="68"/>
      <c r="E618" s="68"/>
      <c r="F618" s="68"/>
      <c r="G618" s="68"/>
    </row>
    <row r="619" spans="2:7" x14ac:dyDescent="0.3">
      <c r="B619" s="68"/>
      <c r="C619"/>
      <c r="D619" s="68"/>
      <c r="E619" s="68"/>
      <c r="F619" s="68"/>
      <c r="G619" s="68"/>
    </row>
    <row r="620" spans="2:7" x14ac:dyDescent="0.3">
      <c r="B620" s="68"/>
      <c r="C620"/>
      <c r="D620" s="68"/>
      <c r="E620" s="68"/>
      <c r="F620" s="68"/>
      <c r="G620" s="68"/>
    </row>
    <row r="621" spans="2:7" x14ac:dyDescent="0.3">
      <c r="B621" s="68"/>
      <c r="C621"/>
      <c r="D621" s="68"/>
      <c r="E621" s="68"/>
      <c r="F621" s="68"/>
      <c r="G621" s="68"/>
    </row>
    <row r="622" spans="2:7" x14ac:dyDescent="0.3">
      <c r="B622" s="68"/>
      <c r="C622"/>
      <c r="D622" s="68"/>
      <c r="E622" s="68"/>
      <c r="F622" s="68"/>
      <c r="G622" s="68"/>
    </row>
    <row r="623" spans="2:7" x14ac:dyDescent="0.3">
      <c r="B623" s="68"/>
      <c r="C623"/>
      <c r="D623" s="68"/>
      <c r="E623" s="68"/>
      <c r="F623" s="68"/>
      <c r="G623" s="68"/>
    </row>
    <row r="624" spans="2:7" x14ac:dyDescent="0.3">
      <c r="B624" s="68"/>
      <c r="C624"/>
      <c r="D624" s="68"/>
      <c r="E624" s="68"/>
      <c r="F624" s="68"/>
      <c r="G624" s="68"/>
    </row>
    <row r="625" spans="2:7" x14ac:dyDescent="0.3">
      <c r="B625" s="68"/>
      <c r="C625"/>
      <c r="D625" s="68"/>
      <c r="E625" s="68"/>
      <c r="F625" s="68"/>
      <c r="G625" s="68"/>
    </row>
    <row r="626" spans="2:7" x14ac:dyDescent="0.3">
      <c r="B626" s="68"/>
      <c r="C626"/>
      <c r="D626" s="68"/>
      <c r="E626" s="68"/>
      <c r="F626" s="68"/>
      <c r="G626" s="68"/>
    </row>
    <row r="627" spans="2:7" x14ac:dyDescent="0.3">
      <c r="B627" s="68"/>
      <c r="C627"/>
      <c r="D627" s="68"/>
      <c r="E627" s="68"/>
      <c r="F627" s="68"/>
      <c r="G627" s="68"/>
    </row>
    <row r="628" spans="2:7" x14ac:dyDescent="0.3">
      <c r="B628" s="68"/>
      <c r="C628"/>
      <c r="D628" s="68"/>
      <c r="E628" s="68"/>
      <c r="F628" s="68"/>
      <c r="G628" s="68"/>
    </row>
    <row r="629" spans="2:7" x14ac:dyDescent="0.3">
      <c r="B629" s="68"/>
      <c r="C629"/>
      <c r="D629" s="68"/>
      <c r="E629" s="68"/>
      <c r="F629" s="68"/>
      <c r="G629" s="68"/>
    </row>
    <row r="630" spans="2:7" x14ac:dyDescent="0.3">
      <c r="B630" s="68"/>
      <c r="C630"/>
      <c r="D630" s="68"/>
      <c r="E630" s="68"/>
      <c r="F630" s="68"/>
      <c r="G630" s="68"/>
    </row>
    <row r="631" spans="2:7" x14ac:dyDescent="0.3">
      <c r="B631" s="68"/>
      <c r="C631"/>
      <c r="D631" s="68"/>
      <c r="E631" s="68"/>
      <c r="F631" s="68"/>
      <c r="G631" s="68"/>
    </row>
    <row r="632" spans="2:7" x14ac:dyDescent="0.3">
      <c r="B632" s="68"/>
      <c r="C632"/>
      <c r="D632" s="68"/>
      <c r="E632" s="68"/>
      <c r="F632" s="68"/>
      <c r="G632" s="68"/>
    </row>
    <row r="633" spans="2:7" x14ac:dyDescent="0.3">
      <c r="B633" s="68"/>
      <c r="C633"/>
      <c r="D633" s="68"/>
      <c r="E633" s="68"/>
      <c r="F633" s="68"/>
      <c r="G633" s="68"/>
    </row>
    <row r="634" spans="2:7" x14ac:dyDescent="0.3">
      <c r="B634" s="68"/>
      <c r="C634"/>
      <c r="D634" s="68"/>
      <c r="E634" s="68"/>
      <c r="F634" s="68"/>
      <c r="G634" s="68"/>
    </row>
    <row r="635" spans="2:7" x14ac:dyDescent="0.3">
      <c r="B635" s="68"/>
      <c r="C635"/>
      <c r="D635" s="68"/>
      <c r="E635" s="68"/>
      <c r="F635" s="68"/>
      <c r="G635" s="68"/>
    </row>
    <row r="636" spans="2:7" x14ac:dyDescent="0.3">
      <c r="B636" s="68"/>
      <c r="C636"/>
      <c r="D636" s="68"/>
      <c r="E636" s="68"/>
      <c r="F636" s="68"/>
      <c r="G636" s="68"/>
    </row>
    <row r="637" spans="2:7" x14ac:dyDescent="0.3">
      <c r="B637" s="68"/>
      <c r="C637"/>
      <c r="D637" s="68"/>
      <c r="E637" s="68"/>
      <c r="F637" s="68"/>
      <c r="G637" s="68"/>
    </row>
    <row r="638" spans="2:7" x14ac:dyDescent="0.3">
      <c r="B638" s="68"/>
      <c r="C638"/>
      <c r="D638" s="68"/>
      <c r="E638" s="68"/>
      <c r="F638" s="68"/>
      <c r="G638" s="68"/>
    </row>
    <row r="639" spans="2:7" x14ac:dyDescent="0.3">
      <c r="B639" s="68"/>
      <c r="C639"/>
      <c r="D639" s="68"/>
      <c r="E639" s="68"/>
      <c r="F639" s="68"/>
      <c r="G639" s="68"/>
    </row>
    <row r="640" spans="2:7" x14ac:dyDescent="0.3">
      <c r="B640" s="68"/>
      <c r="C640"/>
      <c r="D640" s="68"/>
      <c r="E640" s="68"/>
      <c r="F640" s="68"/>
      <c r="G640" s="68"/>
    </row>
    <row r="641" spans="2:7" x14ac:dyDescent="0.3">
      <c r="B641" s="68"/>
      <c r="C641"/>
      <c r="D641" s="68"/>
      <c r="E641" s="68"/>
      <c r="F641" s="68"/>
      <c r="G641" s="68"/>
    </row>
    <row r="642" spans="2:7" x14ac:dyDescent="0.3">
      <c r="B642" s="68"/>
      <c r="C642"/>
      <c r="D642" s="68"/>
      <c r="E642" s="68"/>
      <c r="F642" s="68"/>
      <c r="G642" s="68"/>
    </row>
    <row r="643" spans="2:7" x14ac:dyDescent="0.3">
      <c r="B643" s="68"/>
      <c r="C643"/>
      <c r="D643" s="68"/>
      <c r="E643" s="68"/>
      <c r="F643" s="68"/>
      <c r="G643" s="68"/>
    </row>
    <row r="644" spans="2:7" x14ac:dyDescent="0.3">
      <c r="B644" s="68"/>
      <c r="C644"/>
      <c r="D644" s="68"/>
      <c r="E644" s="68"/>
      <c r="F644" s="68"/>
      <c r="G644" s="68"/>
    </row>
    <row r="645" spans="2:7" x14ac:dyDescent="0.3">
      <c r="B645" s="68"/>
      <c r="C645"/>
      <c r="D645" s="68"/>
      <c r="E645" s="68"/>
      <c r="F645" s="68"/>
      <c r="G645" s="68"/>
    </row>
    <row r="646" spans="2:7" x14ac:dyDescent="0.3">
      <c r="B646" s="68"/>
      <c r="C646"/>
      <c r="D646" s="68"/>
      <c r="E646" s="68"/>
      <c r="F646" s="68"/>
      <c r="G646" s="68"/>
    </row>
    <row r="647" spans="2:7" x14ac:dyDescent="0.3">
      <c r="B647" s="68"/>
      <c r="C647"/>
      <c r="D647" s="68"/>
      <c r="E647" s="68"/>
      <c r="F647" s="68"/>
      <c r="G647" s="68"/>
    </row>
    <row r="648" spans="2:7" x14ac:dyDescent="0.3">
      <c r="B648" s="68"/>
      <c r="C648"/>
      <c r="D648" s="68"/>
      <c r="E648" s="68"/>
      <c r="F648" s="68"/>
      <c r="G648" s="68"/>
    </row>
    <row r="649" spans="2:7" x14ac:dyDescent="0.3">
      <c r="B649" s="68"/>
      <c r="C649"/>
      <c r="D649" s="68"/>
      <c r="E649" s="68"/>
      <c r="F649" s="68"/>
      <c r="G649" s="68"/>
    </row>
    <row r="650" spans="2:7" x14ac:dyDescent="0.3">
      <c r="B650" s="68"/>
      <c r="C650"/>
      <c r="D650" s="68"/>
      <c r="E650" s="68"/>
      <c r="F650" s="68"/>
      <c r="G650" s="68"/>
    </row>
    <row r="651" spans="2:7" x14ac:dyDescent="0.3">
      <c r="B651" s="68"/>
      <c r="C651"/>
      <c r="D651" s="68"/>
      <c r="E651" s="68"/>
      <c r="F651" s="68"/>
      <c r="G651" s="68"/>
    </row>
    <row r="652" spans="2:7" x14ac:dyDescent="0.3">
      <c r="B652" s="68"/>
      <c r="C652"/>
      <c r="D652" s="68"/>
      <c r="E652" s="68"/>
      <c r="F652" s="68"/>
      <c r="G652" s="68"/>
    </row>
    <row r="653" spans="2:7" x14ac:dyDescent="0.3">
      <c r="B653" s="68"/>
      <c r="C653"/>
      <c r="D653" s="68"/>
      <c r="E653" s="68"/>
      <c r="F653" s="68"/>
      <c r="G653" s="68"/>
    </row>
    <row r="654" spans="2:7" x14ac:dyDescent="0.3">
      <c r="B654" s="68"/>
      <c r="C654"/>
      <c r="D654" s="68"/>
      <c r="E654" s="68"/>
      <c r="F654" s="68"/>
      <c r="G654" s="68"/>
    </row>
    <row r="655" spans="2:7" x14ac:dyDescent="0.3">
      <c r="B655" s="68"/>
      <c r="C655"/>
      <c r="D655" s="68"/>
      <c r="E655" s="68"/>
      <c r="F655" s="68"/>
      <c r="G655" s="68"/>
    </row>
    <row r="656" spans="2:7" x14ac:dyDescent="0.3">
      <c r="B656" s="68"/>
      <c r="C656"/>
      <c r="D656" s="68"/>
      <c r="E656" s="68"/>
      <c r="F656" s="68"/>
      <c r="G656" s="68"/>
    </row>
    <row r="657" spans="2:7" x14ac:dyDescent="0.3">
      <c r="B657" s="68"/>
      <c r="C657"/>
      <c r="D657" s="68"/>
      <c r="E657" s="68"/>
      <c r="F657" s="68"/>
      <c r="G657" s="68"/>
    </row>
    <row r="658" spans="2:7" x14ac:dyDescent="0.3">
      <c r="B658" s="68"/>
      <c r="C658"/>
      <c r="D658" s="68"/>
      <c r="E658" s="68"/>
      <c r="F658" s="68"/>
      <c r="G658" s="68"/>
    </row>
    <row r="659" spans="2:7" x14ac:dyDescent="0.3">
      <c r="B659" s="68"/>
      <c r="C659"/>
      <c r="D659" s="68"/>
      <c r="E659" s="68"/>
      <c r="F659" s="68"/>
      <c r="G659" s="68"/>
    </row>
    <row r="660" spans="2:7" x14ac:dyDescent="0.3">
      <c r="B660" s="68"/>
      <c r="C660"/>
      <c r="D660" s="68"/>
      <c r="E660" s="68"/>
      <c r="F660" s="68"/>
      <c r="G660" s="68"/>
    </row>
    <row r="661" spans="2:7" x14ac:dyDescent="0.3">
      <c r="B661" s="68"/>
      <c r="C661"/>
      <c r="D661" s="68"/>
      <c r="E661" s="68"/>
      <c r="F661" s="68"/>
      <c r="G661" s="68"/>
    </row>
    <row r="662" spans="2:7" x14ac:dyDescent="0.3">
      <c r="B662" s="68"/>
      <c r="C662"/>
      <c r="D662" s="68"/>
      <c r="E662" s="68"/>
      <c r="F662" s="68"/>
      <c r="G662" s="68"/>
    </row>
    <row r="663" spans="2:7" x14ac:dyDescent="0.3">
      <c r="B663" s="68"/>
      <c r="C663"/>
      <c r="D663" s="68"/>
      <c r="E663" s="68"/>
      <c r="F663" s="68"/>
      <c r="G663" s="68"/>
    </row>
    <row r="664" spans="2:7" x14ac:dyDescent="0.3">
      <c r="B664" s="68"/>
      <c r="C664"/>
      <c r="D664" s="68"/>
      <c r="E664" s="68"/>
      <c r="F664" s="68"/>
      <c r="G664" s="68"/>
    </row>
    <row r="665" spans="2:7" x14ac:dyDescent="0.3">
      <c r="B665" s="68"/>
      <c r="C665"/>
      <c r="D665" s="68"/>
      <c r="E665" s="68"/>
      <c r="F665" s="68"/>
      <c r="G665" s="68"/>
    </row>
    <row r="666" spans="2:7" x14ac:dyDescent="0.3">
      <c r="B666" s="68"/>
      <c r="C666"/>
      <c r="D666" s="68"/>
      <c r="E666" s="68"/>
      <c r="F666" s="68"/>
      <c r="G666" s="68"/>
    </row>
    <row r="667" spans="2:7" x14ac:dyDescent="0.3">
      <c r="B667" s="68"/>
      <c r="C667"/>
      <c r="D667" s="68"/>
      <c r="E667" s="68"/>
      <c r="F667" s="68"/>
      <c r="G667" s="68"/>
    </row>
    <row r="668" spans="2:7" x14ac:dyDescent="0.3">
      <c r="B668" s="68"/>
      <c r="C668"/>
      <c r="D668" s="68"/>
      <c r="E668" s="68"/>
      <c r="F668" s="68"/>
      <c r="G668" s="68"/>
    </row>
    <row r="669" spans="2:7" x14ac:dyDescent="0.3">
      <c r="B669" s="68"/>
      <c r="C669"/>
      <c r="D669" s="68"/>
      <c r="E669" s="68"/>
      <c r="F669" s="68"/>
      <c r="G669" s="68"/>
    </row>
    <row r="670" spans="2:7" x14ac:dyDescent="0.3">
      <c r="B670" s="68"/>
      <c r="C670"/>
      <c r="D670" s="68"/>
      <c r="E670" s="68"/>
      <c r="F670" s="68"/>
      <c r="G670" s="68"/>
    </row>
    <row r="671" spans="2:7" x14ac:dyDescent="0.3">
      <c r="B671" s="68"/>
      <c r="C671"/>
      <c r="D671" s="68"/>
      <c r="E671" s="68"/>
      <c r="F671" s="68"/>
      <c r="G671" s="68"/>
    </row>
    <row r="672" spans="2:7" x14ac:dyDescent="0.3">
      <c r="B672" s="68"/>
      <c r="C672"/>
      <c r="D672" s="68"/>
      <c r="E672" s="68"/>
      <c r="F672" s="68"/>
      <c r="G672" s="68"/>
    </row>
    <row r="673" spans="2:7" x14ac:dyDescent="0.3">
      <c r="B673" s="68"/>
      <c r="C673"/>
      <c r="D673" s="68"/>
      <c r="E673" s="68"/>
      <c r="F673" s="68"/>
      <c r="G673" s="68"/>
    </row>
    <row r="674" spans="2:7" x14ac:dyDescent="0.3">
      <c r="B674" s="68"/>
      <c r="C674"/>
      <c r="D674" s="68"/>
      <c r="E674" s="68"/>
      <c r="F674" s="68"/>
      <c r="G674" s="68"/>
    </row>
    <row r="675" spans="2:7" x14ac:dyDescent="0.3">
      <c r="B675" s="68"/>
      <c r="C675"/>
      <c r="D675" s="68"/>
      <c r="E675" s="68"/>
      <c r="F675" s="68"/>
      <c r="G675" s="68"/>
    </row>
    <row r="676" spans="2:7" x14ac:dyDescent="0.3">
      <c r="B676" s="68"/>
      <c r="C676"/>
      <c r="D676" s="68"/>
      <c r="E676" s="68"/>
      <c r="F676" s="68"/>
      <c r="G676" s="68"/>
    </row>
    <row r="677" spans="2:7" x14ac:dyDescent="0.3">
      <c r="B677" s="68"/>
      <c r="C677"/>
      <c r="D677" s="68"/>
      <c r="E677" s="68"/>
      <c r="F677" s="68"/>
      <c r="G677" s="68"/>
    </row>
    <row r="678" spans="2:7" x14ac:dyDescent="0.3">
      <c r="B678" s="68"/>
      <c r="C678"/>
      <c r="D678" s="68"/>
      <c r="E678" s="68"/>
      <c r="F678" s="68"/>
      <c r="G678" s="68"/>
    </row>
    <row r="679" spans="2:7" x14ac:dyDescent="0.3">
      <c r="B679" s="68"/>
      <c r="C679"/>
      <c r="D679" s="68"/>
      <c r="E679" s="68"/>
      <c r="F679" s="68"/>
      <c r="G679" s="68"/>
    </row>
    <row r="680" spans="2:7" x14ac:dyDescent="0.3">
      <c r="B680" s="68"/>
      <c r="C680"/>
      <c r="D680" s="68"/>
      <c r="E680" s="68"/>
      <c r="F680" s="68"/>
      <c r="G680" s="68"/>
    </row>
    <row r="681" spans="2:7" x14ac:dyDescent="0.3">
      <c r="B681" s="68"/>
      <c r="C681"/>
      <c r="D681" s="68"/>
      <c r="E681" s="68"/>
      <c r="F681" s="68"/>
      <c r="G681" s="68"/>
    </row>
    <row r="682" spans="2:7" x14ac:dyDescent="0.3">
      <c r="B682" s="68"/>
      <c r="C682"/>
      <c r="D682" s="68"/>
      <c r="E682" s="68"/>
      <c r="F682" s="68"/>
      <c r="G682" s="68"/>
    </row>
    <row r="683" spans="2:7" x14ac:dyDescent="0.3">
      <c r="B683" s="68"/>
      <c r="C683"/>
      <c r="D683" s="68"/>
      <c r="E683" s="68"/>
      <c r="F683" s="68"/>
      <c r="G683" s="68"/>
    </row>
    <row r="684" spans="2:7" x14ac:dyDescent="0.3">
      <c r="B684" s="68"/>
      <c r="C684"/>
      <c r="D684" s="68"/>
      <c r="E684" s="68"/>
      <c r="F684" s="68"/>
      <c r="G684" s="68"/>
    </row>
    <row r="685" spans="2:7" x14ac:dyDescent="0.3">
      <c r="B685" s="68"/>
      <c r="C685"/>
      <c r="D685" s="68"/>
      <c r="E685" s="68"/>
      <c r="F685" s="68"/>
      <c r="G685" s="68"/>
    </row>
    <row r="686" spans="2:7" x14ac:dyDescent="0.3">
      <c r="B686" s="68"/>
      <c r="C686"/>
      <c r="D686" s="68"/>
      <c r="E686" s="68"/>
      <c r="F686" s="68"/>
      <c r="G686" s="68"/>
    </row>
    <row r="687" spans="2:7" x14ac:dyDescent="0.3">
      <c r="B687" s="68"/>
      <c r="C687"/>
      <c r="D687" s="68"/>
      <c r="E687" s="68"/>
      <c r="F687" s="68"/>
      <c r="G687" s="68"/>
    </row>
    <row r="688" spans="2:7" x14ac:dyDescent="0.3">
      <c r="B688" s="68"/>
      <c r="C688"/>
      <c r="D688" s="68"/>
      <c r="E688" s="68"/>
      <c r="F688" s="68"/>
      <c r="G688" s="68"/>
    </row>
    <row r="689" spans="2:7" x14ac:dyDescent="0.3">
      <c r="B689" s="68"/>
      <c r="C689"/>
      <c r="D689" s="68"/>
      <c r="E689" s="68"/>
      <c r="F689" s="68"/>
      <c r="G689" s="68"/>
    </row>
    <row r="690" spans="2:7" x14ac:dyDescent="0.3">
      <c r="B690" s="68"/>
      <c r="C690"/>
      <c r="D690" s="68"/>
      <c r="E690" s="68"/>
      <c r="F690" s="68"/>
      <c r="G690" s="68"/>
    </row>
    <row r="691" spans="2:7" x14ac:dyDescent="0.3">
      <c r="B691" s="68"/>
      <c r="C691"/>
      <c r="D691" s="68"/>
      <c r="E691" s="68"/>
      <c r="F691" s="68"/>
      <c r="G691" s="68"/>
    </row>
    <row r="692" spans="2:7" x14ac:dyDescent="0.3">
      <c r="B692" s="68"/>
      <c r="C692"/>
      <c r="D692" s="68"/>
      <c r="E692" s="68"/>
      <c r="F692" s="68"/>
      <c r="G692" s="68"/>
    </row>
    <row r="693" spans="2:7" x14ac:dyDescent="0.3">
      <c r="B693" s="68"/>
      <c r="C693"/>
      <c r="D693" s="68"/>
      <c r="E693" s="68"/>
      <c r="F693" s="68"/>
      <c r="G693" s="68"/>
    </row>
    <row r="694" spans="2:7" x14ac:dyDescent="0.3">
      <c r="B694" s="68"/>
      <c r="C694"/>
      <c r="D694" s="68"/>
      <c r="E694" s="68"/>
      <c r="F694" s="68"/>
      <c r="G694" s="68"/>
    </row>
    <row r="695" spans="2:7" x14ac:dyDescent="0.3">
      <c r="B695" s="68"/>
      <c r="C695"/>
      <c r="D695" s="68"/>
      <c r="E695" s="68"/>
      <c r="F695" s="68"/>
      <c r="G695" s="68"/>
    </row>
    <row r="696" spans="2:7" x14ac:dyDescent="0.3">
      <c r="B696" s="68"/>
      <c r="C696"/>
      <c r="D696" s="68"/>
      <c r="E696" s="68"/>
      <c r="F696" s="68"/>
      <c r="G696" s="68"/>
    </row>
    <row r="697" spans="2:7" x14ac:dyDescent="0.3">
      <c r="B697" s="68"/>
      <c r="C697"/>
      <c r="D697" s="68"/>
      <c r="E697" s="68"/>
      <c r="F697" s="68"/>
      <c r="G697" s="68"/>
    </row>
    <row r="698" spans="2:7" x14ac:dyDescent="0.3">
      <c r="B698" s="68"/>
      <c r="C698"/>
      <c r="D698" s="68"/>
      <c r="E698" s="68"/>
      <c r="F698" s="68"/>
      <c r="G698" s="68"/>
    </row>
    <row r="699" spans="2:7" x14ac:dyDescent="0.3">
      <c r="B699" s="68"/>
      <c r="C699"/>
      <c r="D699" s="68"/>
      <c r="E699" s="68"/>
      <c r="F699" s="68"/>
      <c r="G699" s="68"/>
    </row>
    <row r="700" spans="2:7" x14ac:dyDescent="0.3">
      <c r="B700" s="68"/>
      <c r="C700"/>
      <c r="D700" s="68"/>
      <c r="E700" s="68"/>
      <c r="F700" s="68"/>
      <c r="G700" s="68"/>
    </row>
    <row r="701" spans="2:7" x14ac:dyDescent="0.3">
      <c r="B701" s="68"/>
      <c r="C701"/>
      <c r="D701" s="68"/>
      <c r="E701" s="68"/>
      <c r="F701" s="68"/>
      <c r="G701" s="68"/>
    </row>
    <row r="702" spans="2:7" x14ac:dyDescent="0.3">
      <c r="B702" s="68"/>
      <c r="C702"/>
      <c r="D702" s="68"/>
      <c r="E702" s="68"/>
      <c r="F702" s="68"/>
      <c r="G702" s="68"/>
    </row>
    <row r="703" spans="2:7" x14ac:dyDescent="0.3">
      <c r="B703" s="68"/>
      <c r="C703"/>
      <c r="D703" s="68"/>
      <c r="E703" s="68"/>
      <c r="F703" s="68"/>
      <c r="G703" s="68"/>
    </row>
    <row r="704" spans="2:7" x14ac:dyDescent="0.3">
      <c r="B704" s="68"/>
      <c r="C704"/>
      <c r="D704" s="68"/>
      <c r="E704" s="68"/>
      <c r="F704" s="68"/>
      <c r="G704" s="68"/>
    </row>
    <row r="705" spans="2:7" x14ac:dyDescent="0.3">
      <c r="B705" s="68"/>
      <c r="C705"/>
      <c r="D705" s="68"/>
      <c r="E705" s="68"/>
      <c r="F705" s="68"/>
      <c r="G705" s="68"/>
    </row>
    <row r="706" spans="2:7" x14ac:dyDescent="0.3">
      <c r="B706" s="68"/>
      <c r="C706"/>
      <c r="D706" s="68"/>
      <c r="E706" s="68"/>
      <c r="F706" s="68"/>
      <c r="G706" s="68"/>
    </row>
    <row r="707" spans="2:7" x14ac:dyDescent="0.3">
      <c r="B707" s="68"/>
      <c r="C707"/>
      <c r="D707" s="68"/>
      <c r="E707" s="68"/>
      <c r="F707" s="68"/>
      <c r="G707" s="68"/>
    </row>
    <row r="708" spans="2:7" x14ac:dyDescent="0.3">
      <c r="B708" s="68"/>
      <c r="C708"/>
      <c r="D708" s="68"/>
      <c r="E708" s="68"/>
      <c r="F708" s="68"/>
      <c r="G708" s="68"/>
    </row>
    <row r="709" spans="2:7" x14ac:dyDescent="0.3">
      <c r="B709" s="68"/>
      <c r="C709"/>
      <c r="D709" s="68"/>
      <c r="E709" s="68"/>
      <c r="F709" s="68"/>
      <c r="G709" s="68"/>
    </row>
    <row r="710" spans="2:7" x14ac:dyDescent="0.3">
      <c r="B710" s="68"/>
      <c r="C710"/>
      <c r="D710" s="68"/>
      <c r="E710" s="68"/>
      <c r="F710" s="68"/>
      <c r="G710" s="68"/>
    </row>
    <row r="711" spans="2:7" x14ac:dyDescent="0.3">
      <c r="B711" s="68"/>
      <c r="C711"/>
      <c r="D711" s="68"/>
      <c r="E711" s="68"/>
      <c r="F711" s="68"/>
      <c r="G711" s="68"/>
    </row>
    <row r="712" spans="2:7" x14ac:dyDescent="0.3">
      <c r="B712" s="68"/>
      <c r="C712"/>
      <c r="D712" s="68"/>
      <c r="E712" s="68"/>
      <c r="F712" s="68"/>
      <c r="G712" s="68"/>
    </row>
    <row r="713" spans="2:7" x14ac:dyDescent="0.3">
      <c r="B713" s="68"/>
      <c r="C713"/>
      <c r="D713" s="68"/>
      <c r="E713" s="68"/>
      <c r="F713" s="68"/>
      <c r="G713" s="68"/>
    </row>
    <row r="714" spans="2:7" x14ac:dyDescent="0.3">
      <c r="B714" s="68"/>
      <c r="C714"/>
      <c r="D714" s="68"/>
      <c r="E714" s="68"/>
      <c r="F714" s="68"/>
      <c r="G714" s="68"/>
    </row>
    <row r="715" spans="2:7" x14ac:dyDescent="0.3">
      <c r="B715" s="68"/>
      <c r="C715"/>
      <c r="D715" s="68"/>
      <c r="E715" s="68"/>
      <c r="F715" s="68"/>
      <c r="G715" s="68"/>
    </row>
    <row r="716" spans="2:7" x14ac:dyDescent="0.3">
      <c r="B716" s="68"/>
      <c r="C716"/>
      <c r="D716" s="68"/>
      <c r="E716" s="68"/>
      <c r="F716" s="68"/>
      <c r="G716" s="68"/>
    </row>
    <row r="717" spans="2:7" x14ac:dyDescent="0.3">
      <c r="B717" s="68"/>
      <c r="C717"/>
      <c r="D717" s="68"/>
      <c r="E717" s="68"/>
      <c r="F717" s="68"/>
      <c r="G717" s="68"/>
    </row>
    <row r="718" spans="2:7" x14ac:dyDescent="0.3">
      <c r="B718" s="68"/>
      <c r="C718"/>
      <c r="D718" s="68"/>
      <c r="E718" s="68"/>
      <c r="F718" s="68"/>
      <c r="G718" s="68"/>
    </row>
    <row r="719" spans="2:7" x14ac:dyDescent="0.3">
      <c r="B719" s="68"/>
      <c r="C719"/>
      <c r="D719" s="68"/>
      <c r="E719" s="68"/>
      <c r="F719" s="68"/>
      <c r="G719" s="68"/>
    </row>
    <row r="720" spans="2:7" x14ac:dyDescent="0.3">
      <c r="B720" s="68"/>
      <c r="C720"/>
      <c r="D720" s="68"/>
      <c r="E720" s="68"/>
      <c r="F720" s="68"/>
      <c r="G720" s="68"/>
    </row>
    <row r="721" spans="2:7" x14ac:dyDescent="0.3">
      <c r="B721" s="68"/>
      <c r="C721"/>
      <c r="D721" s="68"/>
      <c r="E721" s="68"/>
      <c r="F721" s="68"/>
      <c r="G721" s="68"/>
    </row>
    <row r="722" spans="2:7" x14ac:dyDescent="0.3">
      <c r="B722" s="68"/>
      <c r="C722"/>
      <c r="D722" s="68"/>
      <c r="E722" s="68"/>
      <c r="F722" s="68"/>
      <c r="G722" s="68"/>
    </row>
    <row r="723" spans="2:7" x14ac:dyDescent="0.3">
      <c r="B723" s="68"/>
      <c r="C723"/>
      <c r="D723" s="68"/>
      <c r="E723" s="68"/>
      <c r="F723" s="68"/>
      <c r="G723" s="68"/>
    </row>
    <row r="724" spans="2:7" x14ac:dyDescent="0.3">
      <c r="B724" s="68"/>
      <c r="C724"/>
      <c r="D724" s="68"/>
      <c r="E724" s="68"/>
      <c r="F724" s="68"/>
      <c r="G724" s="68"/>
    </row>
    <row r="725" spans="2:7" x14ac:dyDescent="0.3">
      <c r="B725" s="68"/>
      <c r="C725"/>
      <c r="D725" s="68"/>
      <c r="E725" s="68"/>
      <c r="F725" s="68"/>
      <c r="G725" s="68"/>
    </row>
    <row r="726" spans="2:7" x14ac:dyDescent="0.3">
      <c r="B726" s="68"/>
      <c r="C726"/>
      <c r="D726" s="68"/>
      <c r="E726" s="68"/>
      <c r="F726" s="68"/>
      <c r="G726" s="68"/>
    </row>
    <row r="727" spans="2:7" x14ac:dyDescent="0.3">
      <c r="B727" s="68"/>
      <c r="C727"/>
      <c r="D727" s="68"/>
      <c r="E727" s="68"/>
      <c r="F727" s="68"/>
      <c r="G727" s="68"/>
    </row>
    <row r="728" spans="2:7" x14ac:dyDescent="0.3">
      <c r="B728" s="68"/>
      <c r="C728"/>
      <c r="D728" s="68"/>
      <c r="E728" s="68"/>
      <c r="F728" s="68"/>
      <c r="G728" s="68"/>
    </row>
    <row r="729" spans="2:7" x14ac:dyDescent="0.3">
      <c r="B729" s="68"/>
      <c r="C729"/>
      <c r="D729" s="68"/>
      <c r="E729" s="68"/>
      <c r="F729" s="68"/>
      <c r="G729" s="68"/>
    </row>
    <row r="730" spans="2:7" x14ac:dyDescent="0.3">
      <c r="B730" s="68"/>
      <c r="C730"/>
      <c r="D730" s="68"/>
      <c r="E730" s="68"/>
      <c r="F730" s="68"/>
      <c r="G730" s="68"/>
    </row>
    <row r="731" spans="2:7" x14ac:dyDescent="0.3">
      <c r="B731" s="68"/>
      <c r="C731"/>
      <c r="D731" s="68"/>
      <c r="E731" s="68"/>
      <c r="F731" s="68"/>
      <c r="G731" s="68"/>
    </row>
    <row r="732" spans="2:7" x14ac:dyDescent="0.3">
      <c r="B732" s="68"/>
      <c r="C732"/>
      <c r="D732" s="68"/>
      <c r="E732" s="68"/>
      <c r="F732" s="68"/>
      <c r="G732" s="68"/>
    </row>
    <row r="733" spans="2:7" x14ac:dyDescent="0.3">
      <c r="B733" s="68"/>
      <c r="C733"/>
      <c r="D733" s="68"/>
      <c r="E733" s="68"/>
      <c r="F733" s="68"/>
      <c r="G733" s="68"/>
    </row>
    <row r="734" spans="2:7" x14ac:dyDescent="0.3">
      <c r="B734" s="68"/>
      <c r="C734"/>
      <c r="D734" s="68"/>
      <c r="E734" s="68"/>
      <c r="F734" s="68"/>
      <c r="G734" s="68"/>
    </row>
    <row r="735" spans="2:7" x14ac:dyDescent="0.3">
      <c r="B735" s="68"/>
      <c r="C735"/>
      <c r="D735" s="68"/>
      <c r="E735" s="68"/>
      <c r="F735" s="68"/>
      <c r="G735" s="68"/>
    </row>
    <row r="736" spans="2:7" x14ac:dyDescent="0.3">
      <c r="B736" s="68"/>
      <c r="C736"/>
      <c r="D736" s="68"/>
      <c r="E736" s="68"/>
      <c r="F736" s="68"/>
      <c r="G736" s="68"/>
    </row>
    <row r="737" spans="2:7" x14ac:dyDescent="0.3">
      <c r="B737" s="68"/>
      <c r="C737"/>
      <c r="D737" s="68"/>
      <c r="E737" s="68"/>
      <c r="F737" s="68"/>
      <c r="G737" s="68"/>
    </row>
    <row r="738" spans="2:7" x14ac:dyDescent="0.3">
      <c r="B738" s="68"/>
      <c r="C738"/>
      <c r="D738" s="68"/>
      <c r="E738" s="68"/>
      <c r="F738" s="68"/>
      <c r="G738" s="68"/>
    </row>
    <row r="739" spans="2:7" x14ac:dyDescent="0.3">
      <c r="B739" s="68"/>
      <c r="C739"/>
      <c r="D739" s="68"/>
      <c r="E739" s="68"/>
      <c r="F739" s="68"/>
      <c r="G739" s="68"/>
    </row>
    <row r="740" spans="2:7" x14ac:dyDescent="0.3">
      <c r="B740" s="68"/>
      <c r="C740"/>
      <c r="D740" s="68"/>
      <c r="E740" s="68"/>
      <c r="F740" s="68"/>
      <c r="G740" s="68"/>
    </row>
    <row r="741" spans="2:7" x14ac:dyDescent="0.3">
      <c r="B741" s="68"/>
      <c r="C741"/>
      <c r="D741" s="68"/>
      <c r="E741" s="68"/>
      <c r="F741" s="68"/>
      <c r="G741" s="68"/>
    </row>
    <row r="742" spans="2:7" x14ac:dyDescent="0.3">
      <c r="B742" s="68"/>
      <c r="C742"/>
      <c r="D742" s="68"/>
      <c r="E742" s="68"/>
      <c r="F742" s="68"/>
      <c r="G742" s="68"/>
    </row>
    <row r="743" spans="2:7" x14ac:dyDescent="0.3">
      <c r="B743" s="68"/>
      <c r="C743"/>
      <c r="D743" s="68"/>
      <c r="E743" s="68"/>
      <c r="F743" s="68"/>
      <c r="G743" s="68"/>
    </row>
    <row r="744" spans="2:7" x14ac:dyDescent="0.3">
      <c r="B744" s="68"/>
      <c r="C744"/>
      <c r="D744" s="68"/>
      <c r="E744" s="68"/>
      <c r="F744" s="68"/>
      <c r="G744" s="68"/>
    </row>
    <row r="745" spans="2:7" x14ac:dyDescent="0.3">
      <c r="B745" s="68"/>
      <c r="C745"/>
      <c r="D745" s="68"/>
      <c r="E745" s="68"/>
      <c r="F745" s="68"/>
      <c r="G745" s="68"/>
    </row>
    <row r="746" spans="2:7" x14ac:dyDescent="0.3">
      <c r="B746" s="68"/>
      <c r="C746"/>
      <c r="D746" s="68"/>
      <c r="E746" s="68"/>
      <c r="F746" s="68"/>
      <c r="G746" s="68"/>
    </row>
    <row r="747" spans="2:7" x14ac:dyDescent="0.3">
      <c r="B747" s="68"/>
      <c r="C747"/>
      <c r="D747" s="68"/>
      <c r="E747" s="68"/>
      <c r="F747" s="68"/>
      <c r="G747" s="68"/>
    </row>
    <row r="748" spans="2:7" x14ac:dyDescent="0.3">
      <c r="B748" s="68"/>
      <c r="C748"/>
      <c r="D748" s="68"/>
      <c r="E748" s="68"/>
      <c r="F748" s="68"/>
      <c r="G748" s="68"/>
    </row>
    <row r="749" spans="2:7" x14ac:dyDescent="0.3">
      <c r="B749" s="68"/>
      <c r="C749"/>
      <c r="D749" s="68"/>
      <c r="E749" s="68"/>
      <c r="F749" s="68"/>
      <c r="G749" s="68"/>
    </row>
    <row r="750" spans="2:7" x14ac:dyDescent="0.3">
      <c r="B750" s="68"/>
      <c r="C750"/>
      <c r="D750" s="68"/>
      <c r="E750" s="68"/>
      <c r="F750" s="68"/>
      <c r="G750" s="68"/>
    </row>
    <row r="751" spans="2:7" x14ac:dyDescent="0.3">
      <c r="B751" s="68"/>
      <c r="C751"/>
      <c r="D751" s="68"/>
      <c r="E751" s="68"/>
      <c r="F751" s="68"/>
      <c r="G751" s="68"/>
    </row>
    <row r="752" spans="2:7" x14ac:dyDescent="0.3">
      <c r="B752" s="68"/>
      <c r="C752"/>
      <c r="D752" s="68"/>
      <c r="E752" s="68"/>
      <c r="F752" s="68"/>
      <c r="G752" s="68"/>
    </row>
    <row r="753" spans="2:7" x14ac:dyDescent="0.3">
      <c r="B753" s="68"/>
      <c r="C753"/>
      <c r="D753" s="68"/>
      <c r="E753" s="68"/>
      <c r="F753" s="68"/>
      <c r="G753" s="68"/>
    </row>
    <row r="754" spans="2:7" x14ac:dyDescent="0.3">
      <c r="B754" s="68"/>
      <c r="C754"/>
      <c r="D754" s="68"/>
      <c r="E754" s="68"/>
      <c r="F754" s="68"/>
      <c r="G754" s="68"/>
    </row>
    <row r="755" spans="2:7" x14ac:dyDescent="0.3">
      <c r="B755" s="68"/>
      <c r="C755"/>
      <c r="D755" s="68"/>
      <c r="E755" s="68"/>
      <c r="F755" s="68"/>
      <c r="G755" s="68"/>
    </row>
    <row r="756" spans="2:7" x14ac:dyDescent="0.3">
      <c r="B756" s="68"/>
      <c r="C756"/>
      <c r="D756" s="68"/>
      <c r="E756" s="68"/>
      <c r="F756" s="68"/>
      <c r="G756" s="68"/>
    </row>
    <row r="757" spans="2:7" x14ac:dyDescent="0.3">
      <c r="B757" s="68"/>
      <c r="C757"/>
      <c r="D757" s="68"/>
      <c r="E757" s="68"/>
      <c r="F757" s="68"/>
      <c r="G757" s="68"/>
    </row>
    <row r="758" spans="2:7" x14ac:dyDescent="0.3">
      <c r="B758" s="68"/>
      <c r="C758"/>
      <c r="D758" s="68"/>
      <c r="E758" s="68"/>
      <c r="F758" s="68"/>
      <c r="G758" s="68"/>
    </row>
    <row r="759" spans="2:7" x14ac:dyDescent="0.3">
      <c r="B759" s="68"/>
      <c r="C759"/>
      <c r="D759" s="68"/>
      <c r="E759" s="68"/>
      <c r="F759" s="68"/>
      <c r="G759" s="68"/>
    </row>
    <row r="760" spans="2:7" x14ac:dyDescent="0.3">
      <c r="B760" s="68"/>
      <c r="C760"/>
      <c r="D760" s="68"/>
      <c r="E760" s="68"/>
      <c r="F760" s="68"/>
      <c r="G760" s="68"/>
    </row>
    <row r="761" spans="2:7" x14ac:dyDescent="0.3">
      <c r="B761" s="68"/>
      <c r="C761"/>
      <c r="D761" s="68"/>
      <c r="E761" s="68"/>
      <c r="F761" s="68"/>
      <c r="G761" s="68"/>
    </row>
    <row r="762" spans="2:7" x14ac:dyDescent="0.3">
      <c r="B762" s="68"/>
      <c r="C762"/>
      <c r="D762" s="68"/>
      <c r="E762" s="68"/>
      <c r="F762" s="68"/>
      <c r="G762" s="68"/>
    </row>
    <row r="763" spans="2:7" x14ac:dyDescent="0.3">
      <c r="B763" s="68"/>
      <c r="C763"/>
      <c r="D763" s="68"/>
      <c r="E763" s="68"/>
      <c r="F763" s="68"/>
      <c r="G763" s="68"/>
    </row>
    <row r="764" spans="2:7" x14ac:dyDescent="0.3">
      <c r="B764" s="68"/>
      <c r="C764"/>
      <c r="D764" s="68"/>
      <c r="E764" s="68"/>
      <c r="F764" s="68"/>
      <c r="G764" s="68"/>
    </row>
    <row r="765" spans="2:7" x14ac:dyDescent="0.3">
      <c r="B765" s="68"/>
      <c r="C765"/>
      <c r="D765" s="68"/>
      <c r="E765" s="68"/>
      <c r="F765" s="68"/>
      <c r="G765" s="68"/>
    </row>
    <row r="766" spans="2:7" x14ac:dyDescent="0.3">
      <c r="B766" s="68"/>
      <c r="C766"/>
      <c r="D766" s="68"/>
      <c r="E766" s="68"/>
      <c r="F766" s="68"/>
      <c r="G766" s="68"/>
    </row>
    <row r="767" spans="2:7" x14ac:dyDescent="0.3">
      <c r="B767" s="68"/>
      <c r="C767"/>
      <c r="D767" s="68"/>
      <c r="E767" s="68"/>
      <c r="F767" s="68"/>
      <c r="G767" s="68"/>
    </row>
    <row r="768" spans="2:7" x14ac:dyDescent="0.3">
      <c r="B768" s="68"/>
      <c r="C768"/>
      <c r="D768" s="68"/>
      <c r="E768" s="68"/>
      <c r="F768" s="68"/>
      <c r="G768" s="68"/>
    </row>
    <row r="769" spans="2:7" x14ac:dyDescent="0.3">
      <c r="B769" s="68"/>
      <c r="C769"/>
      <c r="D769" s="68"/>
      <c r="E769" s="68"/>
      <c r="F769" s="68"/>
      <c r="G769" s="68"/>
    </row>
    <row r="770" spans="2:7" x14ac:dyDescent="0.3">
      <c r="B770" s="68"/>
      <c r="C770"/>
      <c r="D770" s="68"/>
      <c r="E770" s="68"/>
      <c r="F770" s="68"/>
      <c r="G770" s="68"/>
    </row>
    <row r="771" spans="2:7" x14ac:dyDescent="0.3">
      <c r="B771" s="68"/>
      <c r="C771"/>
      <c r="D771" s="68"/>
      <c r="E771" s="68"/>
      <c r="F771" s="68"/>
      <c r="G771" s="68"/>
    </row>
    <row r="772" spans="2:7" x14ac:dyDescent="0.3">
      <c r="B772" s="68"/>
      <c r="C772"/>
      <c r="D772" s="68"/>
      <c r="E772" s="68"/>
      <c r="F772" s="68"/>
      <c r="G772" s="68"/>
    </row>
    <row r="773" spans="2:7" x14ac:dyDescent="0.3">
      <c r="B773" s="68"/>
      <c r="C773"/>
      <c r="D773" s="68"/>
      <c r="E773" s="68"/>
      <c r="F773" s="68"/>
      <c r="G773" s="68"/>
    </row>
    <row r="774" spans="2:7" x14ac:dyDescent="0.3">
      <c r="B774" s="68"/>
      <c r="C774"/>
      <c r="D774" s="68"/>
      <c r="E774" s="68"/>
      <c r="F774" s="68"/>
      <c r="G774" s="68"/>
    </row>
    <row r="775" spans="2:7" x14ac:dyDescent="0.3">
      <c r="B775" s="68"/>
      <c r="C775"/>
      <c r="D775" s="68"/>
      <c r="E775" s="68"/>
      <c r="F775" s="68"/>
      <c r="G775" s="68"/>
    </row>
    <row r="776" spans="2:7" x14ac:dyDescent="0.3">
      <c r="B776" s="68"/>
      <c r="C776"/>
      <c r="D776" s="68"/>
      <c r="E776" s="68"/>
      <c r="F776" s="68"/>
      <c r="G776" s="68"/>
    </row>
    <row r="777" spans="2:7" x14ac:dyDescent="0.3">
      <c r="B777" s="68"/>
      <c r="C777"/>
      <c r="D777" s="68"/>
      <c r="E777" s="68"/>
      <c r="F777" s="68"/>
      <c r="G777" s="68"/>
    </row>
    <row r="778" spans="2:7" x14ac:dyDescent="0.3">
      <c r="B778" s="68"/>
      <c r="C778"/>
      <c r="D778" s="68"/>
      <c r="E778" s="68"/>
      <c r="F778" s="68"/>
      <c r="G778" s="68"/>
    </row>
    <row r="779" spans="2:7" x14ac:dyDescent="0.3">
      <c r="B779" s="68"/>
      <c r="C779"/>
      <c r="D779" s="68"/>
      <c r="E779" s="68"/>
      <c r="F779" s="68"/>
      <c r="G779" s="68"/>
    </row>
    <row r="780" spans="2:7" x14ac:dyDescent="0.3">
      <c r="B780" s="68"/>
      <c r="C780"/>
      <c r="D780" s="68"/>
      <c r="E780" s="68"/>
      <c r="F780" s="68"/>
      <c r="G780" s="68"/>
    </row>
    <row r="781" spans="2:7" x14ac:dyDescent="0.3">
      <c r="B781" s="68"/>
      <c r="C781"/>
      <c r="D781" s="68"/>
      <c r="E781" s="68"/>
      <c r="F781" s="68"/>
      <c r="G781" s="68"/>
    </row>
    <row r="782" spans="2:7" x14ac:dyDescent="0.3">
      <c r="B782" s="68"/>
      <c r="C782"/>
      <c r="D782" s="68"/>
      <c r="E782" s="68"/>
      <c r="F782" s="68"/>
      <c r="G782" s="68"/>
    </row>
    <row r="783" spans="2:7" x14ac:dyDescent="0.3">
      <c r="B783" s="68"/>
      <c r="C783"/>
      <c r="D783" s="68"/>
      <c r="E783" s="68"/>
      <c r="F783" s="68"/>
      <c r="G783" s="68"/>
    </row>
    <row r="784" spans="2:7" x14ac:dyDescent="0.3">
      <c r="B784" s="68"/>
      <c r="C784"/>
      <c r="D784" s="68"/>
      <c r="E784" s="68"/>
      <c r="F784" s="68"/>
      <c r="G784" s="68"/>
    </row>
    <row r="785" spans="2:7" x14ac:dyDescent="0.3">
      <c r="B785" s="68"/>
      <c r="C785"/>
      <c r="D785" s="68"/>
      <c r="E785" s="68"/>
      <c r="F785" s="68"/>
      <c r="G785" s="68"/>
    </row>
    <row r="786" spans="2:7" x14ac:dyDescent="0.3">
      <c r="B786" s="68"/>
      <c r="C786"/>
      <c r="D786" s="68"/>
      <c r="E786" s="68"/>
      <c r="F786" s="68"/>
      <c r="G786" s="68"/>
    </row>
    <row r="787" spans="2:7" x14ac:dyDescent="0.3">
      <c r="B787" s="68"/>
      <c r="C787"/>
      <c r="D787" s="68"/>
      <c r="E787" s="68"/>
      <c r="F787" s="68"/>
      <c r="G787" s="68"/>
    </row>
    <row r="788" spans="2:7" x14ac:dyDescent="0.3">
      <c r="B788" s="68"/>
      <c r="C788"/>
      <c r="D788" s="68"/>
      <c r="E788" s="68"/>
      <c r="F788" s="68"/>
      <c r="G788" s="68"/>
    </row>
    <row r="789" spans="2:7" x14ac:dyDescent="0.3">
      <c r="B789" s="68"/>
      <c r="C789"/>
      <c r="D789" s="68"/>
      <c r="E789" s="68"/>
      <c r="F789" s="68"/>
      <c r="G789" s="68"/>
    </row>
    <row r="790" spans="2:7" x14ac:dyDescent="0.3">
      <c r="B790" s="68"/>
      <c r="C790"/>
      <c r="D790" s="68"/>
      <c r="E790" s="68"/>
      <c r="F790" s="68"/>
      <c r="G790" s="68"/>
    </row>
    <row r="791" spans="2:7" x14ac:dyDescent="0.3">
      <c r="B791" s="68"/>
      <c r="C791"/>
      <c r="D791" s="68"/>
      <c r="E791" s="68"/>
      <c r="F791" s="68"/>
      <c r="G791" s="68"/>
    </row>
    <row r="792" spans="2:7" x14ac:dyDescent="0.3">
      <c r="B792" s="68"/>
      <c r="C792"/>
      <c r="D792" s="68"/>
      <c r="E792" s="68"/>
      <c r="F792" s="68"/>
      <c r="G792" s="68"/>
    </row>
    <row r="793" spans="2:7" x14ac:dyDescent="0.3">
      <c r="B793" s="68"/>
      <c r="C793"/>
      <c r="D793" s="68"/>
      <c r="E793" s="68"/>
      <c r="F793" s="68"/>
      <c r="G793" s="68"/>
    </row>
    <row r="794" spans="2:7" x14ac:dyDescent="0.3">
      <c r="B794" s="68"/>
      <c r="C794"/>
      <c r="D794" s="68"/>
      <c r="E794" s="68"/>
      <c r="F794" s="68"/>
      <c r="G794" s="68"/>
    </row>
    <row r="795" spans="2:7" x14ac:dyDescent="0.3">
      <c r="B795" s="68"/>
      <c r="C795"/>
      <c r="D795" s="68"/>
      <c r="E795" s="68"/>
      <c r="F795" s="68"/>
      <c r="G795" s="68"/>
    </row>
    <row r="796" spans="2:7" x14ac:dyDescent="0.3">
      <c r="B796" s="68"/>
      <c r="C796"/>
      <c r="D796" s="68"/>
      <c r="E796" s="68"/>
      <c r="F796" s="68"/>
      <c r="G796" s="68"/>
    </row>
    <row r="797" spans="2:7" x14ac:dyDescent="0.3">
      <c r="B797" s="68"/>
      <c r="C797"/>
      <c r="D797" s="68"/>
      <c r="E797" s="68"/>
      <c r="F797" s="68"/>
      <c r="G797" s="68"/>
    </row>
    <row r="798" spans="2:7" x14ac:dyDescent="0.3">
      <c r="B798" s="68"/>
      <c r="C798"/>
      <c r="D798" s="68"/>
      <c r="E798" s="68"/>
      <c r="F798" s="68"/>
      <c r="G798" s="68"/>
    </row>
    <row r="799" spans="2:7" x14ac:dyDescent="0.3">
      <c r="B799" s="68"/>
      <c r="C799"/>
      <c r="D799" s="68"/>
      <c r="E799" s="68"/>
      <c r="F799" s="68"/>
      <c r="G799" s="68"/>
    </row>
    <row r="800" spans="2:7" x14ac:dyDescent="0.3">
      <c r="B800" s="68"/>
      <c r="C800"/>
      <c r="D800" s="68"/>
      <c r="E800" s="68"/>
      <c r="F800" s="68"/>
      <c r="G800" s="68"/>
    </row>
    <row r="801" spans="2:7" x14ac:dyDescent="0.3">
      <c r="B801" s="68"/>
      <c r="C801"/>
      <c r="D801" s="68"/>
      <c r="E801" s="68"/>
      <c r="F801" s="68"/>
      <c r="G801" s="68"/>
    </row>
    <row r="802" spans="2:7" x14ac:dyDescent="0.3">
      <c r="B802" s="68"/>
      <c r="C802"/>
      <c r="D802" s="68"/>
      <c r="E802" s="68"/>
      <c r="F802" s="68"/>
      <c r="G802" s="68"/>
    </row>
    <row r="803" spans="2:7" x14ac:dyDescent="0.3">
      <c r="B803" s="68"/>
      <c r="C803"/>
      <c r="D803" s="68"/>
      <c r="E803" s="68"/>
      <c r="F803" s="68"/>
      <c r="G803" s="68"/>
    </row>
    <row r="804" spans="2:7" x14ac:dyDescent="0.3">
      <c r="B804" s="68"/>
      <c r="C804"/>
      <c r="D804" s="68"/>
      <c r="E804" s="68"/>
      <c r="F804" s="68"/>
      <c r="G804" s="68"/>
    </row>
    <row r="805" spans="2:7" x14ac:dyDescent="0.3">
      <c r="B805" s="68"/>
      <c r="C805"/>
      <c r="D805" s="68"/>
      <c r="E805" s="68"/>
      <c r="F805" s="68"/>
      <c r="G805" s="68"/>
    </row>
    <row r="806" spans="2:7" x14ac:dyDescent="0.3">
      <c r="B806" s="68"/>
      <c r="C806"/>
      <c r="D806" s="68"/>
      <c r="E806" s="68"/>
      <c r="F806" s="68"/>
      <c r="G806" s="68"/>
    </row>
    <row r="807" spans="2:7" x14ac:dyDescent="0.3">
      <c r="B807" s="68"/>
      <c r="C807"/>
      <c r="D807" s="68"/>
      <c r="E807" s="68"/>
      <c r="F807" s="68"/>
      <c r="G807" s="68"/>
    </row>
    <row r="808" spans="2:7" x14ac:dyDescent="0.3">
      <c r="B808" s="68"/>
      <c r="C808"/>
      <c r="D808" s="68"/>
      <c r="E808" s="68"/>
      <c r="F808" s="68"/>
      <c r="G808" s="68"/>
    </row>
    <row r="809" spans="2:7" x14ac:dyDescent="0.3">
      <c r="B809" s="68"/>
      <c r="C809"/>
      <c r="D809" s="68"/>
      <c r="E809" s="68"/>
      <c r="F809" s="68"/>
      <c r="G809" s="68"/>
    </row>
    <row r="810" spans="2:7" x14ac:dyDescent="0.3">
      <c r="B810" s="68"/>
      <c r="C810"/>
      <c r="D810" s="68"/>
      <c r="E810" s="68"/>
      <c r="F810" s="68"/>
      <c r="G810" s="68"/>
    </row>
    <row r="811" spans="2:7" x14ac:dyDescent="0.3">
      <c r="B811" s="68"/>
      <c r="C811"/>
      <c r="D811" s="68"/>
      <c r="E811" s="68"/>
      <c r="F811" s="68"/>
      <c r="G811" s="68"/>
    </row>
    <row r="812" spans="2:7" x14ac:dyDescent="0.3">
      <c r="B812" s="68"/>
      <c r="C812"/>
      <c r="D812" s="68"/>
      <c r="E812" s="68"/>
      <c r="F812" s="68"/>
      <c r="G812" s="68"/>
    </row>
    <row r="813" spans="2:7" x14ac:dyDescent="0.3">
      <c r="B813" s="68"/>
      <c r="C813"/>
      <c r="D813" s="68"/>
      <c r="E813" s="68"/>
      <c r="F813" s="68"/>
      <c r="G813" s="68"/>
    </row>
    <row r="814" spans="2:7" x14ac:dyDescent="0.3">
      <c r="B814" s="68"/>
      <c r="C814"/>
      <c r="D814" s="68"/>
      <c r="E814" s="68"/>
      <c r="F814" s="68"/>
      <c r="G814" s="68"/>
    </row>
    <row r="815" spans="2:7" x14ac:dyDescent="0.3">
      <c r="B815" s="68"/>
      <c r="C815"/>
      <c r="D815" s="68"/>
      <c r="E815" s="68"/>
      <c r="F815" s="68"/>
      <c r="G815" s="68"/>
    </row>
    <row r="816" spans="2:7" x14ac:dyDescent="0.3">
      <c r="B816" s="68"/>
      <c r="C816"/>
      <c r="D816" s="68"/>
      <c r="E816" s="68"/>
      <c r="F816" s="68"/>
      <c r="G816" s="68"/>
    </row>
    <row r="817" spans="2:7" x14ac:dyDescent="0.3">
      <c r="B817" s="68"/>
      <c r="C817"/>
      <c r="D817" s="68"/>
      <c r="E817" s="68"/>
      <c r="F817" s="68"/>
      <c r="G817" s="68"/>
    </row>
    <row r="818" spans="2:7" x14ac:dyDescent="0.3">
      <c r="B818" s="68"/>
      <c r="C818"/>
      <c r="D818" s="68"/>
      <c r="E818" s="68"/>
      <c r="F818" s="68"/>
      <c r="G818" s="68"/>
    </row>
    <row r="819" spans="2:7" x14ac:dyDescent="0.3">
      <c r="B819" s="68"/>
      <c r="C819"/>
      <c r="D819" s="68"/>
      <c r="E819" s="68"/>
      <c r="F819" s="68"/>
      <c r="G819" s="68"/>
    </row>
    <row r="820" spans="2:7" x14ac:dyDescent="0.3">
      <c r="B820" s="68"/>
      <c r="C820"/>
      <c r="D820" s="68"/>
      <c r="E820" s="68"/>
      <c r="F820" s="68"/>
      <c r="G820" s="68"/>
    </row>
    <row r="821" spans="2:7" x14ac:dyDescent="0.3">
      <c r="B821" s="68"/>
      <c r="C821"/>
      <c r="D821" s="68"/>
      <c r="E821" s="68"/>
      <c r="F821" s="68"/>
      <c r="G821" s="68"/>
    </row>
    <row r="822" spans="2:7" x14ac:dyDescent="0.3">
      <c r="B822" s="68"/>
      <c r="C822"/>
      <c r="D822" s="68"/>
      <c r="E822" s="68"/>
      <c r="F822" s="68"/>
      <c r="G822" s="68"/>
    </row>
    <row r="823" spans="2:7" x14ac:dyDescent="0.3">
      <c r="B823" s="68"/>
      <c r="C823"/>
      <c r="D823" s="68"/>
      <c r="E823" s="68"/>
      <c r="F823" s="68"/>
      <c r="G823" s="68"/>
    </row>
    <row r="824" spans="2:7" x14ac:dyDescent="0.3">
      <c r="B824" s="68"/>
      <c r="C824"/>
      <c r="D824" s="68"/>
      <c r="E824" s="68"/>
      <c r="F824" s="68"/>
      <c r="G824" s="68"/>
    </row>
    <row r="825" spans="2:7" x14ac:dyDescent="0.3">
      <c r="B825" s="68"/>
      <c r="C825"/>
      <c r="D825" s="68"/>
      <c r="E825" s="68"/>
      <c r="F825" s="68"/>
      <c r="G825" s="68"/>
    </row>
    <row r="826" spans="2:7" x14ac:dyDescent="0.3">
      <c r="B826" s="68"/>
      <c r="C826"/>
      <c r="D826" s="68"/>
      <c r="E826" s="68"/>
      <c r="F826" s="68"/>
      <c r="G826" s="68"/>
    </row>
    <row r="827" spans="2:7" x14ac:dyDescent="0.3">
      <c r="B827" s="68"/>
      <c r="C827"/>
      <c r="D827" s="68"/>
      <c r="E827" s="68"/>
      <c r="F827" s="68"/>
      <c r="G827" s="68"/>
    </row>
    <row r="828" spans="2:7" x14ac:dyDescent="0.3">
      <c r="B828" s="68"/>
      <c r="C828"/>
      <c r="D828" s="68"/>
      <c r="E828" s="68"/>
      <c r="F828" s="68"/>
      <c r="G828" s="68"/>
    </row>
    <row r="829" spans="2:7" x14ac:dyDescent="0.3">
      <c r="B829" s="68"/>
      <c r="C829"/>
      <c r="D829" s="68"/>
      <c r="E829" s="68"/>
      <c r="F829" s="68"/>
      <c r="G829" s="68"/>
    </row>
    <row r="830" spans="2:7" x14ac:dyDescent="0.3">
      <c r="B830" s="68"/>
      <c r="C830"/>
      <c r="D830" s="68"/>
      <c r="E830" s="68"/>
      <c r="F830" s="68"/>
      <c r="G830" s="68"/>
    </row>
    <row r="831" spans="2:7" x14ac:dyDescent="0.3">
      <c r="B831" s="68"/>
      <c r="C831"/>
      <c r="D831" s="68"/>
      <c r="E831" s="68"/>
      <c r="F831" s="68"/>
      <c r="G831" s="68"/>
    </row>
    <row r="832" spans="2:7" x14ac:dyDescent="0.3">
      <c r="B832" s="68"/>
      <c r="C832"/>
      <c r="D832" s="68"/>
      <c r="E832" s="68"/>
      <c r="F832" s="68"/>
      <c r="G832" s="68"/>
    </row>
    <row r="833" spans="2:7" x14ac:dyDescent="0.3">
      <c r="B833" s="68"/>
      <c r="C833"/>
      <c r="D833" s="68"/>
      <c r="E833" s="68"/>
      <c r="F833" s="68"/>
      <c r="G833" s="68"/>
    </row>
    <row r="834" spans="2:7" x14ac:dyDescent="0.3">
      <c r="B834" s="68"/>
      <c r="C834"/>
      <c r="D834" s="68"/>
      <c r="E834" s="68"/>
      <c r="F834" s="68"/>
      <c r="G834" s="68"/>
    </row>
    <row r="835" spans="2:7" x14ac:dyDescent="0.3">
      <c r="B835" s="68"/>
      <c r="C835"/>
      <c r="D835" s="68"/>
      <c r="E835" s="68"/>
      <c r="F835" s="68"/>
      <c r="G835" s="68"/>
    </row>
    <row r="836" spans="2:7" x14ac:dyDescent="0.3">
      <c r="B836" s="68"/>
      <c r="C836"/>
      <c r="D836" s="68"/>
      <c r="E836" s="68"/>
      <c r="F836" s="68"/>
      <c r="G836" s="68"/>
    </row>
    <row r="837" spans="2:7" x14ac:dyDescent="0.3">
      <c r="B837" s="68"/>
      <c r="C837"/>
      <c r="D837" s="68"/>
      <c r="E837" s="68"/>
      <c r="F837" s="68"/>
      <c r="G837" s="68"/>
    </row>
    <row r="838" spans="2:7" x14ac:dyDescent="0.3">
      <c r="B838" s="68"/>
      <c r="C838"/>
      <c r="D838" s="68"/>
      <c r="E838" s="68"/>
      <c r="F838" s="68"/>
      <c r="G838" s="68"/>
    </row>
    <row r="839" spans="2:7" x14ac:dyDescent="0.3">
      <c r="B839" s="68"/>
      <c r="C839"/>
      <c r="D839" s="68"/>
      <c r="E839" s="68"/>
      <c r="F839" s="68"/>
      <c r="G839" s="68"/>
    </row>
    <row r="840" spans="2:7" x14ac:dyDescent="0.3">
      <c r="B840" s="68"/>
      <c r="C840"/>
      <c r="D840" s="68"/>
      <c r="E840" s="68"/>
      <c r="F840" s="68"/>
      <c r="G840" s="68"/>
    </row>
    <row r="841" spans="2:7" x14ac:dyDescent="0.3">
      <c r="B841" s="68"/>
      <c r="C841"/>
      <c r="D841" s="68"/>
      <c r="E841" s="68"/>
      <c r="F841" s="68"/>
      <c r="G841" s="68"/>
    </row>
    <row r="842" spans="2:7" x14ac:dyDescent="0.3">
      <c r="B842" s="68"/>
      <c r="C842"/>
      <c r="D842" s="68"/>
      <c r="E842" s="68"/>
      <c r="F842" s="68"/>
      <c r="G842" s="68"/>
    </row>
    <row r="843" spans="2:7" x14ac:dyDescent="0.3">
      <c r="B843" s="68"/>
      <c r="C843"/>
      <c r="D843" s="68"/>
      <c r="E843" s="68"/>
      <c r="F843" s="68"/>
      <c r="G843" s="68"/>
    </row>
    <row r="844" spans="2:7" x14ac:dyDescent="0.3">
      <c r="B844" s="68"/>
      <c r="C844"/>
      <c r="D844" s="68"/>
      <c r="E844" s="68"/>
      <c r="F844" s="68"/>
      <c r="G844" s="68"/>
    </row>
    <row r="845" spans="2:7" x14ac:dyDescent="0.3">
      <c r="B845" s="68"/>
      <c r="C845"/>
      <c r="D845" s="68"/>
      <c r="E845" s="68"/>
      <c r="F845" s="68"/>
      <c r="G845" s="68"/>
    </row>
    <row r="846" spans="2:7" x14ac:dyDescent="0.3">
      <c r="B846" s="68"/>
      <c r="C846"/>
      <c r="D846" s="68"/>
      <c r="E846" s="68"/>
      <c r="F846" s="68"/>
      <c r="G846" s="68"/>
    </row>
    <row r="847" spans="2:7" x14ac:dyDescent="0.3">
      <c r="B847" s="68"/>
      <c r="C847"/>
      <c r="D847" s="68"/>
      <c r="E847" s="68"/>
      <c r="F847" s="68"/>
      <c r="G847" s="68"/>
    </row>
    <row r="848" spans="2:7" x14ac:dyDescent="0.3">
      <c r="B848" s="68"/>
      <c r="C848"/>
      <c r="D848" s="68"/>
      <c r="E848" s="68"/>
      <c r="F848" s="68"/>
      <c r="G848" s="68"/>
    </row>
    <row r="849" spans="2:7" x14ac:dyDescent="0.3">
      <c r="B849" s="68"/>
      <c r="C849"/>
      <c r="D849" s="68"/>
      <c r="E849" s="68"/>
      <c r="F849" s="68"/>
      <c r="G849" s="68"/>
    </row>
    <row r="850" spans="2:7" x14ac:dyDescent="0.3">
      <c r="B850" s="68"/>
      <c r="C850"/>
      <c r="D850" s="68"/>
      <c r="E850" s="68"/>
      <c r="F850" s="68"/>
      <c r="G850" s="68"/>
    </row>
    <row r="851" spans="2:7" x14ac:dyDescent="0.3">
      <c r="B851" s="68"/>
      <c r="C851"/>
      <c r="D851" s="68"/>
      <c r="E851" s="68"/>
      <c r="F851" s="68"/>
      <c r="G851" s="68"/>
    </row>
    <row r="852" spans="2:7" x14ac:dyDescent="0.3">
      <c r="B852" s="68"/>
      <c r="C852"/>
      <c r="D852" s="68"/>
      <c r="E852" s="68"/>
      <c r="F852" s="68"/>
      <c r="G852" s="68"/>
    </row>
    <row r="853" spans="2:7" x14ac:dyDescent="0.3">
      <c r="B853" s="68"/>
      <c r="C853"/>
      <c r="D853" s="68"/>
      <c r="E853" s="68"/>
      <c r="F853" s="68"/>
      <c r="G853" s="68"/>
    </row>
    <row r="854" spans="2:7" x14ac:dyDescent="0.3">
      <c r="B854" s="68"/>
      <c r="C854"/>
      <c r="D854" s="68"/>
      <c r="E854" s="68"/>
      <c r="F854" s="68"/>
      <c r="G854" s="68"/>
    </row>
    <row r="855" spans="2:7" x14ac:dyDescent="0.3">
      <c r="B855" s="68"/>
      <c r="C855"/>
      <c r="D855" s="68"/>
      <c r="E855" s="68"/>
      <c r="F855" s="68"/>
      <c r="G855" s="68"/>
    </row>
    <row r="856" spans="2:7" x14ac:dyDescent="0.3">
      <c r="B856" s="68"/>
      <c r="C856"/>
      <c r="D856" s="68"/>
      <c r="E856" s="68"/>
      <c r="F856" s="68"/>
      <c r="G856" s="68"/>
    </row>
    <row r="857" spans="2:7" x14ac:dyDescent="0.3">
      <c r="B857" s="68"/>
      <c r="C857"/>
      <c r="D857" s="68"/>
      <c r="E857" s="68"/>
      <c r="F857" s="68"/>
      <c r="G857" s="68"/>
    </row>
    <row r="858" spans="2:7" x14ac:dyDescent="0.3">
      <c r="B858" s="68"/>
      <c r="C858"/>
      <c r="D858" s="68"/>
      <c r="E858" s="68"/>
      <c r="F858" s="68"/>
      <c r="G858" s="68"/>
    </row>
    <row r="859" spans="2:7" x14ac:dyDescent="0.3">
      <c r="B859" s="68"/>
      <c r="C859"/>
      <c r="D859" s="68"/>
      <c r="E859" s="68"/>
      <c r="F859" s="68"/>
      <c r="G859" s="68"/>
    </row>
    <row r="860" spans="2:7" x14ac:dyDescent="0.3">
      <c r="B860" s="68"/>
      <c r="C860"/>
      <c r="D860" s="68"/>
      <c r="E860" s="68"/>
      <c r="F860" s="68"/>
      <c r="G860" s="68"/>
    </row>
    <row r="861" spans="2:7" x14ac:dyDescent="0.3">
      <c r="B861" s="68"/>
      <c r="C861"/>
      <c r="D861" s="68"/>
      <c r="E861" s="68"/>
      <c r="F861" s="68"/>
      <c r="G861" s="68"/>
    </row>
    <row r="862" spans="2:7" x14ac:dyDescent="0.3">
      <c r="B862" s="68"/>
      <c r="C862"/>
      <c r="D862" s="68"/>
      <c r="E862" s="68"/>
      <c r="F862" s="68"/>
      <c r="G862" s="68"/>
    </row>
    <row r="863" spans="2:7" x14ac:dyDescent="0.3">
      <c r="B863" s="68"/>
      <c r="C863"/>
      <c r="D863" s="68"/>
      <c r="E863" s="68"/>
      <c r="F863" s="68"/>
      <c r="G863" s="68"/>
    </row>
    <row r="864" spans="2:7" x14ac:dyDescent="0.3">
      <c r="B864" s="68"/>
      <c r="C864"/>
      <c r="D864" s="68"/>
      <c r="E864" s="68"/>
      <c r="F864" s="68"/>
      <c r="G864" s="68"/>
    </row>
    <row r="865" spans="2:7" x14ac:dyDescent="0.3">
      <c r="B865" s="68"/>
      <c r="C865"/>
      <c r="D865" s="68"/>
      <c r="E865" s="68"/>
      <c r="F865" s="68"/>
      <c r="G865" s="68"/>
    </row>
    <row r="866" spans="2:7" x14ac:dyDescent="0.3">
      <c r="B866" s="68"/>
      <c r="C866"/>
      <c r="D866" s="68"/>
      <c r="E866" s="68"/>
      <c r="F866" s="68"/>
      <c r="G866" s="68"/>
    </row>
    <row r="867" spans="2:7" x14ac:dyDescent="0.3">
      <c r="B867" s="68"/>
      <c r="C867"/>
      <c r="D867" s="68"/>
      <c r="E867" s="68"/>
      <c r="F867" s="68"/>
      <c r="G867" s="68"/>
    </row>
    <row r="868" spans="2:7" x14ac:dyDescent="0.3">
      <c r="B868" s="68"/>
      <c r="C868"/>
      <c r="D868" s="68"/>
      <c r="E868" s="68"/>
      <c r="F868" s="68"/>
      <c r="G868" s="68"/>
    </row>
    <row r="869" spans="2:7" x14ac:dyDescent="0.3">
      <c r="B869" s="68"/>
      <c r="C869"/>
      <c r="D869" s="68"/>
      <c r="E869" s="68"/>
      <c r="F869" s="68"/>
      <c r="G869" s="68"/>
    </row>
    <row r="870" spans="2:7" x14ac:dyDescent="0.3">
      <c r="B870" s="68"/>
      <c r="C870"/>
      <c r="D870" s="68"/>
      <c r="E870" s="68"/>
      <c r="F870" s="68"/>
      <c r="G870" s="68"/>
    </row>
    <row r="871" spans="2:7" x14ac:dyDescent="0.3">
      <c r="B871" s="68"/>
      <c r="C871"/>
      <c r="D871" s="68"/>
      <c r="E871" s="68"/>
      <c r="F871" s="68"/>
      <c r="G871" s="68"/>
    </row>
    <row r="872" spans="2:7" x14ac:dyDescent="0.3">
      <c r="B872" s="68"/>
      <c r="C872"/>
      <c r="D872" s="68"/>
      <c r="E872" s="68"/>
      <c r="F872" s="68"/>
      <c r="G872" s="68"/>
    </row>
    <row r="873" spans="2:7" x14ac:dyDescent="0.3">
      <c r="B873" s="68"/>
      <c r="C873"/>
      <c r="D873" s="68"/>
      <c r="E873" s="68"/>
      <c r="F873" s="68"/>
      <c r="G873" s="68"/>
    </row>
    <row r="874" spans="2:7" x14ac:dyDescent="0.3">
      <c r="B874" s="68"/>
      <c r="C874"/>
      <c r="D874" s="68"/>
      <c r="E874" s="68"/>
      <c r="F874" s="68"/>
      <c r="G874" s="68"/>
    </row>
    <row r="875" spans="2:7" x14ac:dyDescent="0.3">
      <c r="B875" s="68"/>
      <c r="C875"/>
      <c r="D875" s="68"/>
      <c r="E875" s="68"/>
      <c r="F875" s="68"/>
      <c r="G875" s="68"/>
    </row>
    <row r="876" spans="2:7" x14ac:dyDescent="0.3">
      <c r="B876" s="68"/>
      <c r="C876"/>
      <c r="D876" s="68"/>
      <c r="E876" s="68"/>
      <c r="F876" s="68"/>
      <c r="G876" s="68"/>
    </row>
    <row r="877" spans="2:7" x14ac:dyDescent="0.3">
      <c r="B877" s="68"/>
      <c r="C877"/>
      <c r="D877" s="68"/>
      <c r="E877" s="68"/>
      <c r="F877" s="68"/>
      <c r="G877" s="68"/>
    </row>
    <row r="878" spans="2:7" x14ac:dyDescent="0.3">
      <c r="B878" s="68"/>
      <c r="C878"/>
      <c r="D878" s="68"/>
      <c r="E878" s="68"/>
      <c r="F878" s="68"/>
      <c r="G878" s="68"/>
    </row>
    <row r="879" spans="2:7" x14ac:dyDescent="0.3">
      <c r="B879" s="68"/>
      <c r="C879"/>
      <c r="D879" s="68"/>
      <c r="E879" s="68"/>
      <c r="F879" s="68"/>
      <c r="G879" s="68"/>
    </row>
    <row r="880" spans="2:7" x14ac:dyDescent="0.3">
      <c r="B880" s="68"/>
      <c r="C880"/>
      <c r="D880" s="68"/>
      <c r="E880" s="68"/>
      <c r="F880" s="68"/>
      <c r="G880" s="68"/>
    </row>
    <row r="881" spans="2:7" x14ac:dyDescent="0.3">
      <c r="B881" s="68"/>
      <c r="C881"/>
      <c r="D881" s="68"/>
      <c r="E881" s="68"/>
      <c r="F881" s="68"/>
      <c r="G881" s="68"/>
    </row>
    <row r="882" spans="2:7" x14ac:dyDescent="0.3">
      <c r="B882" s="68"/>
      <c r="C882"/>
      <c r="D882" s="68"/>
      <c r="E882" s="68"/>
      <c r="F882" s="68"/>
      <c r="G882" s="68"/>
    </row>
    <row r="883" spans="2:7" x14ac:dyDescent="0.3">
      <c r="B883" s="68"/>
      <c r="C883"/>
      <c r="D883" s="68"/>
      <c r="E883" s="68"/>
      <c r="F883" s="68"/>
      <c r="G883" s="68"/>
    </row>
  </sheetData>
  <sortState xmlns:xlrd2="http://schemas.microsoft.com/office/spreadsheetml/2017/richdata2" ref="B3:G3">
    <sortCondition ref="C3"/>
  </sortState>
  <conditionalFormatting sqref="B2:B1048576">
    <cfRule type="duplicateValues" dxfId="1" priority="1"/>
  </conditionalFormatting>
  <conditionalFormatting sqref="A3:B3 B4:B359">
    <cfRule type="duplicateValues" dxfId="0" priority="688"/>
  </conditionalFormatting>
  <dataValidations count="1">
    <dataValidation type="custom" operator="greaterThan" allowBlank="1" showInputMessage="1" showErrorMessage="1" errorTitle="Doppelter Wert" error="Dieser Wert wurde bereits einmal verwendet. Bitte Eingabe Prüfen" sqref="B3:B359" xr:uid="{00000000-0002-0000-0300-000000000000}">
      <formula1>COUNTIF(B:B,B3)&lt;=1</formula1>
    </dataValidation>
  </dataValidations>
  <pageMargins left="0.7" right="0.7" top="0.78740157499999996" bottom="0.78740157499999996" header="0.3" footer="0.3"/>
  <pageSetup paperSize="9" orientation="portrait" horizontalDpi="4294967294" verticalDpi="3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Quali_Feld Sport</vt:lpstr>
      <vt:lpstr>Quali_Feld Ordonnanz</vt:lpstr>
      <vt:lpstr>Quali_Jungschützen</vt:lpstr>
      <vt:lpstr>Schützen-Datenbank</vt:lpstr>
      <vt:lpstr>DB</vt:lpstr>
      <vt:lpstr>Jahr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05.09.2024</dc:title>
  <dc:creator>A G</dc:creator>
  <cp:lastModifiedBy>A G</cp:lastModifiedBy>
  <cp:lastPrinted>2018-10-06T18:59:11Z</cp:lastPrinted>
  <dcterms:created xsi:type="dcterms:W3CDTF">2009-10-03T10:46:37Z</dcterms:created>
  <dcterms:modified xsi:type="dcterms:W3CDTF">2025-04-09T15:40:50Z</dcterms:modified>
</cp:coreProperties>
</file>